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ina\Documents\2 - Lawn Bowls\WP Bowls Comp\WP - ADMIN - 2026-2027\WP Competitions SC\"/>
    </mc:Choice>
  </mc:AlternateContent>
  <xr:revisionPtr revIDLastSave="0" documentId="8_{0E4CB8BD-D170-4B0E-B0CF-A33A4601975D}" xr6:coauthVersionLast="47" xr6:coauthVersionMax="47" xr10:uidLastSave="{00000000-0000-0000-0000-000000000000}"/>
  <bookViews>
    <workbookView xWindow="28680" yWindow="-120" windowWidth="29040" windowHeight="15840" tabRatio="879" xr2:uid="{9C0B095B-2E3E-4E7A-944E-5A12426A5D69}"/>
  </bookViews>
  <sheets>
    <sheet name="Closing Dates" sheetId="1" r:id="rId1"/>
    <sheet name="Muter &amp; Flag" sheetId="7" r:id="rId2"/>
    <sheet name="Trips League" sheetId="8" r:id="rId3"/>
    <sheet name="Fours - M" sheetId="3" r:id="rId4"/>
    <sheet name="Fours - W" sheetId="4" r:id="rId5"/>
    <sheet name="Pro-10 Pairs" sheetId="22" r:id="rId6"/>
    <sheet name="Trips M" sheetId="20" r:id="rId7"/>
    <sheet name="Trips W" sheetId="21" r:id="rId8"/>
    <sheet name="WP Premier Challenge" sheetId="25" r:id="rId9"/>
    <sheet name="Midweek" sheetId="6" r:id="rId10"/>
    <sheet name="S Nov M" sheetId="12" r:id="rId11"/>
    <sheet name="S Nov W" sheetId="13" r:id="rId12"/>
    <sheet name="S Open M" sheetId="14" r:id="rId13"/>
    <sheet name="S Open W" sheetId="15" r:id="rId14"/>
    <sheet name="S Vet M" sheetId="17" r:id="rId15"/>
    <sheet name="S Vet W" sheetId="16" r:id="rId16"/>
    <sheet name="Mixed Pairs" sheetId="9" r:id="rId17"/>
    <sheet name="Pairs - W" sheetId="11" r:id="rId18"/>
    <sheet name="Pairs - M" sheetId="10" r:id="rId19"/>
    <sheet name="CoC Singles M" sheetId="18" r:id="rId20"/>
    <sheet name="CoC Singles W" sheetId="23" r:id="rId21"/>
    <sheet name="Fives M" sheetId="24" r:id="rId22"/>
    <sheet name="Fives W" sheetId="2" r:id="rId23"/>
  </sheets>
  <definedNames>
    <definedName name="_xlnm.Print_Area" localSheetId="0">'Closing Dates'!$A$1:$G$23</definedName>
    <definedName name="_xlnm.Print_Area" localSheetId="19">'CoC Singles M'!$A$1:$K$25</definedName>
    <definedName name="_xlnm.Print_Area" localSheetId="20">'CoC Singles W'!$A$1:$K$25</definedName>
    <definedName name="_xlnm.Print_Area" localSheetId="21">'Fives M'!$A$1:$Q$25</definedName>
    <definedName name="_xlnm.Print_Area" localSheetId="22">'Fives W'!$A$1:$Q$25</definedName>
    <definedName name="_xlnm.Print_Area" localSheetId="3">'Fours - M'!$A$1:$O$25</definedName>
    <definedName name="_xlnm.Print_Area" localSheetId="4">'Fours - W'!$A$1:$O$25</definedName>
    <definedName name="_xlnm.Print_Area" localSheetId="9">Midweek!$A$1:$O$25</definedName>
    <definedName name="_xlnm.Print_Area" localSheetId="16">'Mixed Pairs'!$A$1:$O$25</definedName>
    <definedName name="_xlnm.Print_Area" localSheetId="1">'Muter &amp; Flag'!$A$1:$K$23</definedName>
    <definedName name="_xlnm.Print_Area" localSheetId="18">'Pairs - M'!$A$1:$O$25</definedName>
    <definedName name="_xlnm.Print_Area" localSheetId="17">'Pairs - W'!$A$1:$O$25</definedName>
    <definedName name="_xlnm.Print_Area" localSheetId="5">'Pro-10 Pairs'!$A$1:$Q$27</definedName>
    <definedName name="_xlnm.Print_Area" localSheetId="10">'S Nov M'!$A$1:$O$25</definedName>
    <definedName name="_xlnm.Print_Area" localSheetId="11">'S Nov W'!$A$1:$O$25</definedName>
    <definedName name="_xlnm.Print_Area" localSheetId="12">'S Open M'!$A$1:$O$25</definedName>
    <definedName name="_xlnm.Print_Area" localSheetId="13">'S Open W'!$A$1:$O$25</definedName>
    <definedName name="_xlnm.Print_Area" localSheetId="14">'S Vet M'!$A$1:$O$25</definedName>
    <definedName name="_xlnm.Print_Area" localSheetId="15">'S Vet W'!$A$1:$O$25</definedName>
    <definedName name="_xlnm.Print_Area" localSheetId="2">'Trips League'!$A$1:$K$25</definedName>
    <definedName name="_xlnm.Print_Area" localSheetId="6">'Trips M'!$A$1:$M$25</definedName>
    <definedName name="_xlnm.Print_Area" localSheetId="7">'Trips W'!$A$1:$M$25</definedName>
    <definedName name="_xlnm.Print_Area" localSheetId="8">'WP Premier Challenge'!$A$1:$K$22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3" l="1"/>
  <c r="B18" i="4"/>
  <c r="N27" i="22"/>
  <c r="B17" i="21"/>
  <c r="B18" i="20"/>
  <c r="I8" i="25"/>
  <c r="B23" i="6"/>
  <c r="B17" i="12"/>
  <c r="B17" i="13"/>
  <c r="B17" i="14"/>
  <c r="B17" i="15"/>
  <c r="B17" i="17"/>
  <c r="B17" i="16"/>
  <c r="B17" i="9"/>
  <c r="B17" i="11"/>
  <c r="B17" i="10"/>
  <c r="B20" i="18"/>
  <c r="B20" i="23"/>
  <c r="B17" i="24"/>
  <c r="B17" i="2"/>
  <c r="I8" i="8"/>
  <c r="I8" i="7"/>
  <c r="B6" i="25"/>
  <c r="B5" i="25"/>
  <c r="J1" i="25"/>
  <c r="C19" i="1"/>
  <c r="B19" i="1" s="1"/>
  <c r="C9" i="1"/>
  <c r="B9" i="1" s="1"/>
  <c r="C18" i="1"/>
  <c r="B18" i="1" s="1"/>
  <c r="C22" i="1"/>
  <c r="B22" i="1" s="1"/>
  <c r="C21" i="1"/>
  <c r="B21" i="1" s="1"/>
  <c r="B5" i="23" s="1"/>
  <c r="B6" i="23" s="1"/>
  <c r="C20" i="1"/>
  <c r="B20" i="1" s="1"/>
  <c r="C12" i="1"/>
  <c r="C11" i="1"/>
  <c r="C10" i="1"/>
  <c r="C8" i="1"/>
  <c r="B8" i="1" s="1"/>
  <c r="C7" i="1"/>
  <c r="B7" i="1" s="1"/>
  <c r="C6" i="1"/>
  <c r="B6" i="1" s="1"/>
  <c r="C5" i="1"/>
  <c r="B5" i="1" s="1"/>
  <c r="C4" i="1"/>
  <c r="B4" i="1" s="1"/>
  <c r="C3" i="1"/>
  <c r="B3" i="1" s="1"/>
  <c r="C13" i="1"/>
  <c r="B13" i="1" s="1"/>
  <c r="B5" i="9" s="1"/>
  <c r="B11" i="22"/>
  <c r="B12" i="22" s="1"/>
  <c r="B13" i="22" s="1"/>
  <c r="P1" i="24"/>
  <c r="B5" i="10" l="1"/>
  <c r="B6" i="10" s="1"/>
  <c r="B5" i="24"/>
  <c r="B6" i="24" s="1"/>
  <c r="B6" i="22"/>
  <c r="B7" i="22" s="1"/>
  <c r="B5" i="21"/>
  <c r="B5" i="20"/>
  <c r="B5" i="4"/>
  <c r="B6" i="4" s="1"/>
  <c r="B5" i="3"/>
  <c r="B6" i="3" s="1"/>
  <c r="B5" i="2"/>
  <c r="B6" i="2" s="1"/>
  <c r="B5" i="18"/>
  <c r="B6" i="18" s="1"/>
  <c r="B10" i="1"/>
  <c r="B4" i="6" s="1"/>
  <c r="B5" i="6" s="1"/>
  <c r="B5" i="7"/>
  <c r="B6" i="7" s="1"/>
  <c r="B6" i="21" l="1"/>
  <c r="B11" i="1"/>
  <c r="O1" i="22"/>
  <c r="B5" i="11"/>
  <c r="B6" i="11" s="1"/>
  <c r="B5" i="8"/>
  <c r="B6" i="8" s="1"/>
  <c r="B5" i="17" l="1"/>
  <c r="B5" i="14"/>
  <c r="B5" i="12"/>
  <c r="B6" i="9"/>
  <c r="B6" i="20"/>
  <c r="N1" i="4"/>
  <c r="N1" i="3"/>
  <c r="N1" i="16"/>
  <c r="N1" i="17"/>
  <c r="N1" i="15"/>
  <c r="N1" i="14"/>
  <c r="N1" i="13"/>
  <c r="N1" i="12"/>
  <c r="N1" i="11"/>
  <c r="N1" i="10"/>
  <c r="N1" i="9"/>
  <c r="N1" i="6"/>
  <c r="L1" i="21"/>
  <c r="L1" i="20"/>
  <c r="P1" i="2"/>
  <c r="J1" i="23"/>
  <c r="J1" i="18"/>
  <c r="J1" i="8"/>
  <c r="J1" i="7"/>
  <c r="B12" i="1"/>
  <c r="B5" i="15" s="1"/>
  <c r="B6" i="17" l="1"/>
  <c r="B6" i="15"/>
  <c r="B5" i="13"/>
  <c r="B6" i="13" s="1"/>
  <c r="B5" i="16"/>
  <c r="B6" i="16" s="1"/>
  <c r="B6" i="12"/>
  <c r="B6" i="14"/>
  <c r="B9" i="6"/>
  <c r="B10" i="6" s="1"/>
  <c r="B11" i="6" s="1"/>
  <c r="B12" i="6" s="1"/>
  <c r="B13" i="6" s="1"/>
  <c r="B14" i="6" s="1"/>
  <c r="B15" i="6" s="1"/>
  <c r="B16" i="6" s="1"/>
  <c r="B17" i="6" l="1"/>
</calcChain>
</file>

<file path=xl/sharedStrings.xml><?xml version="1.0" encoding="utf-8"?>
<sst xmlns="http://schemas.openxmlformats.org/spreadsheetml/2006/main" count="1198" uniqueCount="145">
  <si>
    <t>WP Bowls Competitions</t>
  </si>
  <si>
    <t>Competition</t>
  </si>
  <si>
    <t>Club Closing Date</t>
  </si>
  <si>
    <t>WP Closing Date</t>
  </si>
  <si>
    <t>Starts</t>
  </si>
  <si>
    <t>Final</t>
  </si>
  <si>
    <t>Entry Fee</t>
  </si>
  <si>
    <t xml:space="preserve"> / Team</t>
  </si>
  <si>
    <t>Midweek</t>
  </si>
  <si>
    <t>Muter</t>
  </si>
  <si>
    <t>Flag</t>
  </si>
  <si>
    <t>Trips League</t>
  </si>
  <si>
    <t xml:space="preserve"> / Entry</t>
  </si>
  <si>
    <t>Masters - Invitation</t>
  </si>
  <si>
    <t>Playing Dates</t>
  </si>
  <si>
    <t>Rds 1 - 3</t>
  </si>
  <si>
    <t>SF &amp; Final</t>
  </si>
  <si>
    <t>Skip</t>
  </si>
  <si>
    <t>Second</t>
  </si>
  <si>
    <t>Lead</t>
  </si>
  <si>
    <t>Reserve</t>
  </si>
  <si>
    <t>BSA</t>
  </si>
  <si>
    <t>Entry Closing Dates</t>
  </si>
  <si>
    <t>Club</t>
  </si>
  <si>
    <t>WP Office</t>
  </si>
  <si>
    <t>WP Bowls Competitions:</t>
  </si>
  <si>
    <t>Entry Costs</t>
  </si>
  <si>
    <t>Teams entered</t>
  </si>
  <si>
    <t>Total Cost</t>
  </si>
  <si>
    <t>Third</t>
  </si>
  <si>
    <t>Men's Fours</t>
  </si>
  <si>
    <t>Ladies Fours</t>
  </si>
  <si>
    <t>Rd 1</t>
  </si>
  <si>
    <t>Rd 2</t>
  </si>
  <si>
    <t>Rd 3</t>
  </si>
  <si>
    <t>Rd 4</t>
  </si>
  <si>
    <t>Rd 5</t>
  </si>
  <si>
    <t>Rd 6</t>
  </si>
  <si>
    <t>Rd 7</t>
  </si>
  <si>
    <t>QF</t>
  </si>
  <si>
    <t>SF</t>
  </si>
  <si>
    <t>Number of Sides Entered</t>
  </si>
  <si>
    <t>Muter &amp; Flag</t>
  </si>
  <si>
    <t>Total amount due</t>
  </si>
  <si>
    <t>Mixed Pairs</t>
  </si>
  <si>
    <t>Ladies Pairs</t>
  </si>
  <si>
    <t xml:space="preserve"> / Side</t>
  </si>
  <si>
    <t>Men's Novice Singles</t>
  </si>
  <si>
    <t>Men's Pairs</t>
  </si>
  <si>
    <t>Name</t>
  </si>
  <si>
    <t>Ladies Novice Singles</t>
  </si>
  <si>
    <t>Men's Open Singles</t>
  </si>
  <si>
    <t>Ladies Open Singles</t>
  </si>
  <si>
    <t>Ladies Veteran Singles</t>
  </si>
  <si>
    <t>Men's Veteran Singles</t>
  </si>
  <si>
    <t>The following Singles Champions from our Club wish to participate in the relevant Champion of Champions Competitions. I hereby certify that none of them have played in a Singles Championship of any other Club.</t>
  </si>
  <si>
    <t>BSA:</t>
  </si>
  <si>
    <t>Men's Open Singles Champion of Champions</t>
  </si>
  <si>
    <t>Men's Novice Singles Champion of Champions</t>
  </si>
  <si>
    <t>Club Secretary</t>
  </si>
  <si>
    <t>Date</t>
  </si>
  <si>
    <t>Men's Trips</t>
  </si>
  <si>
    <t>Ladies Trips</t>
  </si>
  <si>
    <t>Enter your club name here!</t>
  </si>
  <si>
    <t>N/A</t>
  </si>
  <si>
    <t>WP Bowls Competition:</t>
  </si>
  <si>
    <t>The prize money for each competition will be 40% of the total entry money received.</t>
  </si>
  <si>
    <t>CoC - Singles - Men</t>
  </si>
  <si>
    <t>CoC - Singles - Women</t>
  </si>
  <si>
    <t>/ Entry</t>
  </si>
  <si>
    <t>Masters - Open and Veteran</t>
  </si>
  <si>
    <t>Champ of Champs Singles</t>
  </si>
  <si>
    <t>Rd SF - Final</t>
  </si>
  <si>
    <t>Playoff</t>
  </si>
  <si>
    <t>Singles - Men</t>
  </si>
  <si>
    <t>Singles - Women</t>
  </si>
  <si>
    <t>Men's Fives</t>
  </si>
  <si>
    <t>Ladies Fives</t>
  </si>
  <si>
    <t>Pro-10 Pairs (Zoning)</t>
  </si>
  <si>
    <t>Rd 1 - Start 18h00</t>
  </si>
  <si>
    <t>Rd 2 - Start 18h00</t>
  </si>
  <si>
    <t>Rd 3 - Start 18h00</t>
  </si>
  <si>
    <t>Pro-10 Pairs - Zoning</t>
  </si>
  <si>
    <t>North:</t>
  </si>
  <si>
    <t xml:space="preserve">South: </t>
  </si>
  <si>
    <t>Bergvliet, Constantia, Fish Hoek</t>
  </si>
  <si>
    <t>Meadowridge, Plumstead, Pollsmoor.</t>
  </si>
  <si>
    <t xml:space="preserve">Central/West: </t>
  </si>
  <si>
    <t>Bellville, Durbanville, Edgemead, Goodwood,</t>
  </si>
  <si>
    <t>Fresnaye, Gardens, Glen, Mowbray,</t>
  </si>
  <si>
    <t>Pinelands, Rondebosch, Wheatfield, WPCC</t>
  </si>
  <si>
    <t>Kuilsrivier, Gordons Bay, Helderberg,</t>
  </si>
  <si>
    <t>Somerset West, Stellenbosch, Strand</t>
  </si>
  <si>
    <t>Zone</t>
  </si>
  <si>
    <t>Each team will be able to enter in any zone, but will have to play all games in the zone selected. Final rounds of Playoffs will be at a central venue or venues.</t>
  </si>
  <si>
    <t>Basin:</t>
  </si>
  <si>
    <t>Final - Start 18h00</t>
  </si>
  <si>
    <t>Rd 1 - Start 14h00</t>
  </si>
  <si>
    <t>Rd 2 - Start 14h00</t>
  </si>
  <si>
    <t>Rd 3 - Start 14h00</t>
  </si>
  <si>
    <t>Rd 4 - Start 14h00</t>
  </si>
  <si>
    <t>Rd 5 - Start 14h00</t>
  </si>
  <si>
    <t>Rd 6 - Start 14h00</t>
  </si>
  <si>
    <t>Rd 7 - Start 14h00</t>
  </si>
  <si>
    <t>Rd 8 - Start 14h00</t>
  </si>
  <si>
    <t>Finals - Start 14h00</t>
  </si>
  <si>
    <t>QF, SF &amp; Final</t>
  </si>
  <si>
    <t>Playoffs</t>
  </si>
  <si>
    <t>Ladies Open Singles Champion of Champions</t>
  </si>
  <si>
    <t>Ladies Novice Singles Champion of Champions</t>
  </si>
  <si>
    <t>L16 &amp; OF</t>
  </si>
  <si>
    <t>Reserve Day</t>
  </si>
  <si>
    <t>Fives (Men &amp; Ladies)</t>
  </si>
  <si>
    <t>Fours  (Men &amp; Ladies)</t>
  </si>
  <si>
    <t>Trips  (Men &amp; Ladies)</t>
  </si>
  <si>
    <t xml:space="preserve">Kraaifontein, Malmesbury, Milnerton, </t>
  </si>
  <si>
    <t>Old Oak, Oakdale, Parow, Sunningdale</t>
  </si>
  <si>
    <t>Men's Veterans Singles Champion of Champions</t>
  </si>
  <si>
    <t>LadiesVeterans Singles Champion of Champions</t>
  </si>
  <si>
    <t>Rd 9 - Start 14h00</t>
  </si>
  <si>
    <t>2026 - 2027</t>
  </si>
  <si>
    <t>@ R760 / side</t>
  </si>
  <si>
    <t>Premier Division</t>
  </si>
  <si>
    <t>All Other Divisions</t>
  </si>
  <si>
    <t>@ R570 / side</t>
  </si>
  <si>
    <t>@ R380 per Side</t>
  </si>
  <si>
    <t>@ R190 per Side</t>
  </si>
  <si>
    <t>@ R285 per Side</t>
  </si>
  <si>
    <t>@ R95 per player</t>
  </si>
  <si>
    <t>@ R195 per player</t>
  </si>
  <si>
    <t>@ R475 per Side</t>
  </si>
  <si>
    <t>CLUB NAME</t>
  </si>
  <si>
    <t>WP Premier Challenge</t>
  </si>
  <si>
    <t>Pairs - Ladies</t>
  </si>
  <si>
    <t>Pairs - Men</t>
  </si>
  <si>
    <t>Junior Single Championship</t>
  </si>
  <si>
    <t>Masters - Under 35</t>
  </si>
  <si>
    <t>Rd 1 - Start 09h30</t>
  </si>
  <si>
    <t>Rd 3 - Start 09h30</t>
  </si>
  <si>
    <t>Rd 5 - Start 09h30</t>
  </si>
  <si>
    <t>Rd 7 - Start 09h30</t>
  </si>
  <si>
    <t>Rd 2 - Latest Start 14h00</t>
  </si>
  <si>
    <t>Rd 4 - Latest Start 14h00</t>
  </si>
  <si>
    <t>Rd 6 - Latest Start 14h00</t>
  </si>
  <si>
    <t>Rd 8 - Latest Start 14h00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</si>
</sst>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dd\ mmm\ yyyy"/>
    <numFmt numFmtId="166" formatCode="ddd\ \-\ dd\ mmm\ yyyy"/>
    <numFmt numFmtId="167" formatCode="[$R-1C09]\ #,##0"/>
    <numFmt numFmtId="168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DEBF7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166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vertical="center"/>
    </xf>
    <xf numFmtId="166" fontId="13" fillId="0" borderId="8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166" fontId="13" fillId="0" borderId="15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166" fontId="13" fillId="0" borderId="11" xfId="0" applyNumberFormat="1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0" fillId="0" borderId="0" xfId="0" quotePrefix="1" applyFont="1" applyAlignment="1">
      <alignment horizontal="right" vertical="center"/>
    </xf>
    <xf numFmtId="0" fontId="17" fillId="0" borderId="0" xfId="0" applyFont="1" applyAlignment="1">
      <alignment vertical="center"/>
    </xf>
    <xf numFmtId="168" fontId="0" fillId="0" borderId="1" xfId="1" applyNumberFormat="1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8" fillId="0" borderId="0" xfId="0" applyFont="1" applyAlignment="1">
      <alignment vertical="top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horizontal="left" vertical="center"/>
      <protection locked="0"/>
    </xf>
    <xf numFmtId="168" fontId="10" fillId="0" borderId="0" xfId="1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168" fontId="7" fillId="0" borderId="1" xfId="1" applyNumberFormat="1" applyFont="1" applyBorder="1" applyAlignment="1" applyProtection="1">
      <alignment horizontal="left" vertical="center"/>
      <protection locked="0"/>
    </xf>
    <xf numFmtId="166" fontId="13" fillId="0" borderId="18" xfId="0" applyNumberFormat="1" applyFont="1" applyBorder="1" applyAlignment="1">
      <alignment horizontal="center" vertical="center"/>
    </xf>
    <xf numFmtId="166" fontId="13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166" fontId="21" fillId="0" borderId="8" xfId="0" applyNumberFormat="1" applyFont="1" applyBorder="1" applyAlignment="1">
      <alignment horizontal="center" vertical="center"/>
    </xf>
    <xf numFmtId="168" fontId="10" fillId="0" borderId="0" xfId="1" applyNumberFormat="1" applyFont="1" applyBorder="1" applyAlignment="1" applyProtection="1">
      <alignment horizontal="left" vertical="center"/>
    </xf>
    <xf numFmtId="168" fontId="11" fillId="0" borderId="0" xfId="1" applyNumberFormat="1" applyFont="1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  <protection locked="0"/>
    </xf>
    <xf numFmtId="0" fontId="10" fillId="0" borderId="0" xfId="0" quotePrefix="1" applyFont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19" fillId="0" borderId="0" xfId="0" quotePrefix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8" fontId="0" fillId="0" borderId="0" xfId="1" applyNumberFormat="1" applyFont="1" applyBorder="1" applyAlignment="1" applyProtection="1">
      <alignment vertical="center"/>
    </xf>
    <xf numFmtId="168" fontId="10" fillId="0" borderId="0" xfId="1" applyNumberFormat="1" applyFont="1" applyBorder="1" applyAlignment="1" applyProtection="1">
      <alignment vertical="center"/>
    </xf>
    <xf numFmtId="0" fontId="10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8" fontId="10" fillId="0" borderId="16" xfId="1" applyNumberFormat="1" applyFont="1" applyBorder="1" applyAlignment="1" applyProtection="1">
      <alignment vertical="center"/>
    </xf>
    <xf numFmtId="0" fontId="11" fillId="0" borderId="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indent="1"/>
    </xf>
    <xf numFmtId="166" fontId="4" fillId="3" borderId="1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/>
    </xf>
    <xf numFmtId="167" fontId="0" fillId="3" borderId="3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left" vertical="center" indent="1"/>
    </xf>
    <xf numFmtId="0" fontId="0" fillId="3" borderId="4" xfId="0" quotePrefix="1" applyFill="1" applyBorder="1" applyAlignment="1">
      <alignment horizontal="left" vertical="center" indent="1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top"/>
    </xf>
    <xf numFmtId="0" fontId="0" fillId="0" borderId="6" xfId="0" applyBorder="1" applyAlignment="1">
      <alignment vertical="center"/>
    </xf>
    <xf numFmtId="0" fontId="10" fillId="0" borderId="0" xfId="0" quotePrefix="1" applyFont="1" applyAlignment="1">
      <alignment horizontal="left" vertical="center"/>
    </xf>
    <xf numFmtId="168" fontId="11" fillId="0" borderId="16" xfId="1" applyNumberFormat="1" applyFont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166" fontId="4" fillId="0" borderId="1" xfId="0" applyNumberFormat="1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7" fontId="0" fillId="0" borderId="3" xfId="0" applyNumberFormat="1" applyBorder="1" applyAlignment="1">
      <alignment horizontal="right" vertical="center"/>
    </xf>
    <xf numFmtId="0" fontId="0" fillId="0" borderId="4" xfId="0" applyBorder="1" applyAlignment="1">
      <alignment horizontal="left" vertical="center" indent="1"/>
    </xf>
    <xf numFmtId="0" fontId="0" fillId="0" borderId="4" xfId="0" quotePrefix="1" applyBorder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9" fillId="0" borderId="0" xfId="0" quotePrefix="1" applyFont="1" applyAlignment="1">
      <alignment horizontal="left" vertical="center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6" xfId="0" quotePrefix="1" applyFont="1" applyBorder="1" applyAlignment="1" applyProtection="1">
      <alignment horizontal="left" vertical="center"/>
      <protection locked="0"/>
    </xf>
    <xf numFmtId="0" fontId="10" fillId="0" borderId="8" xfId="0" quotePrefix="1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center"/>
    </xf>
    <xf numFmtId="166" fontId="13" fillId="0" borderId="21" xfId="0" applyNumberFormat="1" applyFont="1" applyBorder="1" applyAlignment="1">
      <alignment horizontal="center" vertical="center"/>
    </xf>
    <xf numFmtId="166" fontId="13" fillId="0" borderId="22" xfId="0" applyNumberFormat="1" applyFont="1" applyBorder="1" applyAlignment="1">
      <alignment horizontal="center" vertical="center"/>
    </xf>
    <xf numFmtId="166" fontId="13" fillId="0" borderId="2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6" xfId="0" quotePrefix="1" applyFont="1" applyBorder="1" applyAlignment="1">
      <alignment vertical="center"/>
    </xf>
    <xf numFmtId="0" fontId="11" fillId="0" borderId="7" xfId="0" quotePrefix="1" applyFont="1" applyBorder="1" applyAlignment="1">
      <alignment vertical="center"/>
    </xf>
    <xf numFmtId="0" fontId="11" fillId="0" borderId="9" xfId="0" quotePrefix="1" applyFont="1" applyBorder="1" applyAlignment="1">
      <alignment vertical="center"/>
    </xf>
    <xf numFmtId="0" fontId="11" fillId="0" borderId="10" xfId="0" quotePrefix="1" applyFont="1" applyBorder="1" applyAlignment="1">
      <alignment vertical="center"/>
    </xf>
    <xf numFmtId="0" fontId="10" fillId="0" borderId="7" xfId="0" applyFont="1" applyBorder="1" applyAlignment="1" applyProtection="1">
      <alignment horizontal="left" vertical="center"/>
      <protection locked="0"/>
    </xf>
    <xf numFmtId="0" fontId="10" fillId="0" borderId="24" xfId="0" quotePrefix="1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>
      <alignment horizontal="center" vertical="center"/>
    </xf>
    <xf numFmtId="0" fontId="11" fillId="0" borderId="0" xfId="0" quotePrefix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CCFF"/>
      <color rgb="FFDDEBF7"/>
      <color rgb="FFFCE4D6"/>
      <color rgb="FFFFFF5D"/>
      <color rgb="FFFFFF99"/>
      <color rgb="FFC6E0B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98B3-1ED2-4695-A9B1-9679E6EB846E}">
  <sheetPr codeName="Sheet1">
    <tabColor rgb="FFFF0000"/>
  </sheetPr>
  <dimension ref="A1:L23"/>
  <sheetViews>
    <sheetView showGridLines="0" tabSelected="1" zoomScaleNormal="100" workbookViewId="0">
      <selection activeCell="I3" sqref="I3:L3"/>
    </sheetView>
  </sheetViews>
  <sheetFormatPr defaultColWidth="9.109375" defaultRowHeight="18" x14ac:dyDescent="0.35"/>
  <cols>
    <col min="1" max="1" width="30.109375" style="1" customWidth="1"/>
    <col min="2" max="5" width="20.109375" style="1" customWidth="1"/>
    <col min="6" max="6" width="8.6640625" style="1" customWidth="1"/>
    <col min="7" max="7" width="10.6640625" style="1" bestFit="1" customWidth="1"/>
    <col min="8" max="16384" width="9.109375" style="1"/>
  </cols>
  <sheetData>
    <row r="1" spans="1:12" s="11" customFormat="1" ht="29.25" customHeight="1" x14ac:dyDescent="0.6">
      <c r="A1" s="89" t="s">
        <v>0</v>
      </c>
      <c r="B1" s="89"/>
      <c r="C1" s="89"/>
      <c r="D1" s="89"/>
      <c r="F1" s="60"/>
      <c r="G1" s="57" t="s">
        <v>120</v>
      </c>
    </row>
    <row r="2" spans="1:12" s="2" customFormat="1" ht="24" customHeight="1" thickBot="1" x14ac:dyDescent="0.35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90" t="s">
        <v>6</v>
      </c>
      <c r="G2" s="90"/>
      <c r="I2" s="94" t="s">
        <v>63</v>
      </c>
      <c r="J2" s="94"/>
      <c r="K2" s="94"/>
      <c r="L2" s="94"/>
    </row>
    <row r="3" spans="1:12" ht="24" customHeight="1" thickTop="1" thickBot="1" x14ac:dyDescent="0.4">
      <c r="A3" s="82" t="s">
        <v>10</v>
      </c>
      <c r="B3" s="83">
        <f>+C3-4</f>
        <v>46300</v>
      </c>
      <c r="C3" s="83">
        <f>+D3-29</f>
        <v>46304</v>
      </c>
      <c r="D3" s="83">
        <v>46333</v>
      </c>
      <c r="E3" s="84">
        <v>46424</v>
      </c>
      <c r="F3" s="85">
        <v>760</v>
      </c>
      <c r="G3" s="86" t="s">
        <v>46</v>
      </c>
      <c r="I3" s="91" t="s">
        <v>131</v>
      </c>
      <c r="J3" s="92"/>
      <c r="K3" s="92"/>
      <c r="L3" s="93"/>
    </row>
    <row r="4" spans="1:12" ht="24" customHeight="1" thickTop="1" x14ac:dyDescent="0.35">
      <c r="A4" s="67" t="s">
        <v>9</v>
      </c>
      <c r="B4" s="68">
        <f>+C4-4</f>
        <v>46300</v>
      </c>
      <c r="C4" s="68">
        <f>+D4-29</f>
        <v>46304</v>
      </c>
      <c r="D4" s="68">
        <v>46333</v>
      </c>
      <c r="E4" s="69">
        <v>46424</v>
      </c>
      <c r="F4" s="70">
        <v>760</v>
      </c>
      <c r="G4" s="72" t="s">
        <v>46</v>
      </c>
    </row>
    <row r="5" spans="1:12" ht="24" customHeight="1" x14ac:dyDescent="0.35">
      <c r="A5" s="82" t="s">
        <v>11</v>
      </c>
      <c r="B5" s="83">
        <f>+C5-4</f>
        <v>46300</v>
      </c>
      <c r="C5" s="83">
        <f>+D5-29</f>
        <v>46304</v>
      </c>
      <c r="D5" s="83">
        <v>46333</v>
      </c>
      <c r="E5" s="84">
        <v>46424</v>
      </c>
      <c r="F5" s="85">
        <v>570</v>
      </c>
      <c r="G5" s="86" t="s">
        <v>46</v>
      </c>
    </row>
    <row r="6" spans="1:12" ht="24" customHeight="1" x14ac:dyDescent="0.35">
      <c r="A6" s="67" t="s">
        <v>113</v>
      </c>
      <c r="B6" s="68">
        <f>+C6-6</f>
        <v>46301</v>
      </c>
      <c r="C6" s="68">
        <f>+D6-27</f>
        <v>46307</v>
      </c>
      <c r="D6" s="68">
        <v>46334</v>
      </c>
      <c r="E6" s="69">
        <v>46348</v>
      </c>
      <c r="F6" s="70">
        <v>380</v>
      </c>
      <c r="G6" s="71" t="s">
        <v>46</v>
      </c>
    </row>
    <row r="7" spans="1:12" ht="24" customHeight="1" x14ac:dyDescent="0.35">
      <c r="A7" s="82" t="s">
        <v>78</v>
      </c>
      <c r="B7" s="83">
        <f t="shared" ref="B7:B13" si="0">+C7-7</f>
        <v>46314</v>
      </c>
      <c r="C7" s="83">
        <f>+D7-22</f>
        <v>46321</v>
      </c>
      <c r="D7" s="83">
        <v>46343</v>
      </c>
      <c r="E7" s="84">
        <v>46364</v>
      </c>
      <c r="F7" s="85">
        <v>190</v>
      </c>
      <c r="G7" s="86" t="s">
        <v>7</v>
      </c>
    </row>
    <row r="8" spans="1:12" ht="24" customHeight="1" x14ac:dyDescent="0.35">
      <c r="A8" s="67" t="s">
        <v>114</v>
      </c>
      <c r="B8" s="68">
        <f t="shared" si="0"/>
        <v>46315</v>
      </c>
      <c r="C8" s="68">
        <f>+D8-33</f>
        <v>46322</v>
      </c>
      <c r="D8" s="68">
        <v>46355</v>
      </c>
      <c r="E8" s="69">
        <v>46404</v>
      </c>
      <c r="F8" s="70">
        <v>285</v>
      </c>
      <c r="G8" s="71" t="s">
        <v>46</v>
      </c>
    </row>
    <row r="9" spans="1:12" ht="24" customHeight="1" x14ac:dyDescent="0.35">
      <c r="A9" s="82" t="s">
        <v>132</v>
      </c>
      <c r="B9" s="83">
        <f t="shared" si="0"/>
        <v>46370</v>
      </c>
      <c r="C9" s="83">
        <f>+D9-19</f>
        <v>46377</v>
      </c>
      <c r="D9" s="83">
        <v>46396</v>
      </c>
      <c r="E9" s="84">
        <v>46417</v>
      </c>
      <c r="F9" s="85">
        <v>760</v>
      </c>
      <c r="G9" s="86" t="s">
        <v>46</v>
      </c>
    </row>
    <row r="10" spans="1:12" ht="24" customHeight="1" x14ac:dyDescent="0.35">
      <c r="A10" s="67" t="s">
        <v>8</v>
      </c>
      <c r="B10" s="68">
        <f t="shared" si="0"/>
        <v>46342</v>
      </c>
      <c r="C10" s="68">
        <f>+D10-51</f>
        <v>46349</v>
      </c>
      <c r="D10" s="68">
        <v>46400</v>
      </c>
      <c r="E10" s="69">
        <v>46491</v>
      </c>
      <c r="F10" s="70">
        <v>380</v>
      </c>
      <c r="G10" s="71" t="s">
        <v>46</v>
      </c>
    </row>
    <row r="11" spans="1:12" ht="24" customHeight="1" x14ac:dyDescent="0.35">
      <c r="A11" s="82" t="s">
        <v>74</v>
      </c>
      <c r="B11" s="83">
        <f t="shared" si="0"/>
        <v>46344</v>
      </c>
      <c r="C11" s="83">
        <f>+D11-60</f>
        <v>46351</v>
      </c>
      <c r="D11" s="83">
        <v>46411</v>
      </c>
      <c r="E11" s="84">
        <v>46438</v>
      </c>
      <c r="F11" s="85">
        <v>95</v>
      </c>
      <c r="G11" s="87" t="s">
        <v>69</v>
      </c>
    </row>
    <row r="12" spans="1:12" ht="24" customHeight="1" x14ac:dyDescent="0.35">
      <c r="A12" s="67" t="s">
        <v>75</v>
      </c>
      <c r="B12" s="68">
        <f t="shared" si="0"/>
        <v>46344</v>
      </c>
      <c r="C12" s="68">
        <f>+D12-60</f>
        <v>46351</v>
      </c>
      <c r="D12" s="68">
        <v>46411</v>
      </c>
      <c r="E12" s="69">
        <v>46438</v>
      </c>
      <c r="F12" s="70">
        <v>95</v>
      </c>
      <c r="G12" s="72" t="s">
        <v>69</v>
      </c>
    </row>
    <row r="13" spans="1:12" ht="24" customHeight="1" x14ac:dyDescent="0.35">
      <c r="A13" s="82" t="s">
        <v>44</v>
      </c>
      <c r="B13" s="83">
        <f t="shared" si="0"/>
        <v>46398</v>
      </c>
      <c r="C13" s="83">
        <f>+D13-34</f>
        <v>46405</v>
      </c>
      <c r="D13" s="83">
        <v>46439</v>
      </c>
      <c r="E13" s="84">
        <v>46452</v>
      </c>
      <c r="F13" s="85">
        <v>190</v>
      </c>
      <c r="G13" s="86" t="s">
        <v>7</v>
      </c>
    </row>
    <row r="14" spans="1:12" ht="24" customHeight="1" x14ac:dyDescent="0.35">
      <c r="A14" s="67" t="s">
        <v>135</v>
      </c>
      <c r="B14" s="68" t="s">
        <v>64</v>
      </c>
      <c r="C14" s="68" t="s">
        <v>64</v>
      </c>
      <c r="D14" s="68">
        <v>46480</v>
      </c>
      <c r="E14" s="69">
        <v>46481</v>
      </c>
      <c r="F14" s="70" t="s">
        <v>64</v>
      </c>
      <c r="G14" s="72"/>
    </row>
    <row r="15" spans="1:12" ht="24" customHeight="1" x14ac:dyDescent="0.35">
      <c r="A15" s="82" t="s">
        <v>136</v>
      </c>
      <c r="B15" s="83" t="s">
        <v>64</v>
      </c>
      <c r="C15" s="83" t="s">
        <v>64</v>
      </c>
      <c r="D15" s="83">
        <v>46487</v>
      </c>
      <c r="E15" s="84">
        <v>46488</v>
      </c>
      <c r="F15" s="85" t="s">
        <v>64</v>
      </c>
      <c r="G15" s="87"/>
    </row>
    <row r="16" spans="1:12" ht="24" customHeight="1" x14ac:dyDescent="0.35">
      <c r="A16" s="67" t="s">
        <v>13</v>
      </c>
      <c r="B16" s="68" t="s">
        <v>64</v>
      </c>
      <c r="C16" s="68" t="s">
        <v>64</v>
      </c>
      <c r="D16" s="68">
        <v>46494</v>
      </c>
      <c r="E16" s="69">
        <v>46495</v>
      </c>
      <c r="F16" s="70" t="s">
        <v>64</v>
      </c>
      <c r="G16" s="72"/>
    </row>
    <row r="17" spans="1:7" ht="24" customHeight="1" x14ac:dyDescent="0.35">
      <c r="A17" s="82" t="s">
        <v>70</v>
      </c>
      <c r="B17" s="83" t="s">
        <v>64</v>
      </c>
      <c r="C17" s="83" t="s">
        <v>64</v>
      </c>
      <c r="D17" s="83">
        <v>46494</v>
      </c>
      <c r="E17" s="84">
        <v>46495</v>
      </c>
      <c r="F17" s="85" t="s">
        <v>64</v>
      </c>
      <c r="G17" s="87"/>
    </row>
    <row r="18" spans="1:7" ht="24" customHeight="1" x14ac:dyDescent="0.35">
      <c r="A18" s="67" t="s">
        <v>133</v>
      </c>
      <c r="B18" s="68">
        <f>+C18-7</f>
        <v>46454</v>
      </c>
      <c r="C18" s="68">
        <f>+D18-47</f>
        <v>46461</v>
      </c>
      <c r="D18" s="68">
        <v>46508</v>
      </c>
      <c r="E18" s="69">
        <v>46515</v>
      </c>
      <c r="F18" s="70">
        <v>190</v>
      </c>
      <c r="G18" s="72" t="s">
        <v>7</v>
      </c>
    </row>
    <row r="19" spans="1:7" ht="24" customHeight="1" x14ac:dyDescent="0.35">
      <c r="A19" s="82" t="s">
        <v>134</v>
      </c>
      <c r="B19" s="83">
        <f>+C19-7</f>
        <v>46454</v>
      </c>
      <c r="C19" s="83">
        <f>+D19-61</f>
        <v>46461</v>
      </c>
      <c r="D19" s="83">
        <v>46522</v>
      </c>
      <c r="E19" s="84">
        <v>46530</v>
      </c>
      <c r="F19" s="85">
        <v>190</v>
      </c>
      <c r="G19" s="87" t="s">
        <v>7</v>
      </c>
    </row>
    <row r="20" spans="1:7" ht="24" customHeight="1" x14ac:dyDescent="0.35">
      <c r="A20" s="67" t="s">
        <v>67</v>
      </c>
      <c r="B20" s="68">
        <f>+C20-7</f>
        <v>46469</v>
      </c>
      <c r="C20" s="68">
        <f>+D20-25</f>
        <v>46476</v>
      </c>
      <c r="D20" s="68">
        <v>46501</v>
      </c>
      <c r="E20" s="69">
        <v>46502</v>
      </c>
      <c r="F20" s="70">
        <v>195</v>
      </c>
      <c r="G20" s="72" t="s">
        <v>12</v>
      </c>
    </row>
    <row r="21" spans="1:7" ht="24" customHeight="1" x14ac:dyDescent="0.35">
      <c r="A21" s="82" t="s">
        <v>68</v>
      </c>
      <c r="B21" s="83">
        <f>+C21-7</f>
        <v>46469</v>
      </c>
      <c r="C21" s="83">
        <f>+D21-25</f>
        <v>46476</v>
      </c>
      <c r="D21" s="83">
        <v>46501</v>
      </c>
      <c r="E21" s="84">
        <v>46502</v>
      </c>
      <c r="F21" s="85">
        <v>195</v>
      </c>
      <c r="G21" s="87" t="s">
        <v>12</v>
      </c>
    </row>
    <row r="22" spans="1:7" ht="24" customHeight="1" x14ac:dyDescent="0.35">
      <c r="A22" s="67" t="s">
        <v>112</v>
      </c>
      <c r="B22" s="68">
        <f>+C22-3</f>
        <v>46517</v>
      </c>
      <c r="C22" s="68">
        <f>+D22-16</f>
        <v>46520</v>
      </c>
      <c r="D22" s="68">
        <v>46536</v>
      </c>
      <c r="E22" s="69">
        <v>46543</v>
      </c>
      <c r="F22" s="70">
        <v>475</v>
      </c>
      <c r="G22" s="72" t="s">
        <v>7</v>
      </c>
    </row>
    <row r="23" spans="1:7" x14ac:dyDescent="0.35">
      <c r="A23" s="88" t="s">
        <v>66</v>
      </c>
      <c r="B23" s="81"/>
      <c r="C23" s="81"/>
      <c r="D23" s="81"/>
      <c r="E23" s="81"/>
      <c r="F23" s="81"/>
      <c r="G23" s="81"/>
    </row>
  </sheetData>
  <sheetProtection sheet="1" selectLockedCells="1"/>
  <mergeCells count="4">
    <mergeCell ref="A1:D1"/>
    <mergeCell ref="F2:G2"/>
    <mergeCell ref="I3:L3"/>
    <mergeCell ref="I2:L2"/>
  </mergeCells>
  <pageMargins left="0.70866141732283472" right="0.70866141732283472" top="0.55118110236220474" bottom="0.35433070866141736" header="0.31496062992125984" footer="0.31496062992125984"/>
  <pageSetup paperSize="9" orientation="landscape" horizontalDpi="4294967293" r:id="rId1"/>
  <ignoredErrors>
    <ignoredError sqref="C6 B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2478-9E59-4890-8603-EDDB3113D181}">
  <sheetPr codeName="Sheet9">
    <tabColor rgb="FF92D050"/>
    <pageSetUpPr fitToPage="1"/>
  </sheetPr>
  <dimension ref="A1:N25"/>
  <sheetViews>
    <sheetView showGridLines="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14" width="10.332031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8</v>
      </c>
      <c r="F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30" t="s">
        <v>22</v>
      </c>
      <c r="B3" s="13"/>
      <c r="E3" s="33"/>
    </row>
    <row r="4" spans="1:14" ht="21" customHeight="1" thickBot="1" x14ac:dyDescent="0.35">
      <c r="A4" s="49" t="s">
        <v>23</v>
      </c>
      <c r="B4" s="50">
        <f>+'Closing Dates'!B10</f>
        <v>46342</v>
      </c>
      <c r="C4" s="14"/>
      <c r="D4" s="14"/>
      <c r="E4" s="113" t="s">
        <v>17</v>
      </c>
      <c r="F4" s="113"/>
      <c r="G4" s="113" t="s">
        <v>29</v>
      </c>
      <c r="H4" s="113"/>
      <c r="I4" s="113" t="s">
        <v>18</v>
      </c>
      <c r="J4" s="113"/>
      <c r="K4" s="113" t="s">
        <v>19</v>
      </c>
      <c r="L4" s="113"/>
      <c r="M4" s="113" t="s">
        <v>20</v>
      </c>
      <c r="N4" s="113"/>
    </row>
    <row r="5" spans="1:14" ht="21" customHeight="1" thickBot="1" x14ac:dyDescent="0.35">
      <c r="A5" s="22" t="s">
        <v>24</v>
      </c>
      <c r="B5" s="23">
        <f>+B4+7</f>
        <v>46349</v>
      </c>
      <c r="C5" s="14"/>
      <c r="D5" s="109">
        <v>1</v>
      </c>
      <c r="E5" s="111"/>
      <c r="F5" s="112"/>
      <c r="G5" s="106"/>
      <c r="H5" s="107"/>
      <c r="I5" s="106"/>
      <c r="J5" s="107"/>
      <c r="K5" s="106"/>
      <c r="L5" s="107"/>
      <c r="M5" s="106"/>
      <c r="N5" s="107"/>
    </row>
    <row r="6" spans="1:14" ht="21" customHeight="1" thickBot="1" x14ac:dyDescent="0.35">
      <c r="C6" s="14"/>
      <c r="D6" s="110"/>
      <c r="E6" s="15" t="s">
        <v>21</v>
      </c>
      <c r="F6" s="24"/>
      <c r="G6" s="15" t="s">
        <v>21</v>
      </c>
      <c r="H6" s="24"/>
      <c r="I6" s="15" t="s">
        <v>21</v>
      </c>
      <c r="J6" s="24"/>
      <c r="K6" s="15" t="s">
        <v>21</v>
      </c>
      <c r="L6" s="24"/>
      <c r="M6" s="15" t="s">
        <v>21</v>
      </c>
      <c r="N6" s="24"/>
    </row>
    <row r="7" spans="1:14" ht="21" customHeight="1" thickBot="1" x14ac:dyDescent="0.35">
      <c r="A7" s="30" t="s">
        <v>14</v>
      </c>
      <c r="B7" s="12"/>
      <c r="C7" s="14"/>
      <c r="D7" s="109">
        <v>2</v>
      </c>
      <c r="E7" s="111"/>
      <c r="F7" s="112"/>
      <c r="G7" s="106"/>
      <c r="H7" s="107"/>
      <c r="I7" s="106"/>
      <c r="J7" s="107"/>
      <c r="K7" s="106"/>
      <c r="L7" s="107"/>
      <c r="M7" s="106"/>
      <c r="N7" s="107"/>
    </row>
    <row r="8" spans="1:14" ht="21" customHeight="1" thickBot="1" x14ac:dyDescent="0.35">
      <c r="A8" s="18" t="s">
        <v>32</v>
      </c>
      <c r="B8" s="19">
        <v>46400</v>
      </c>
      <c r="C8" s="14"/>
      <c r="D8" s="110"/>
      <c r="E8" s="15" t="s">
        <v>21</v>
      </c>
      <c r="F8" s="24"/>
      <c r="G8" s="15" t="s">
        <v>21</v>
      </c>
      <c r="H8" s="24"/>
      <c r="I8" s="15" t="s">
        <v>21</v>
      </c>
      <c r="J8" s="24"/>
      <c r="K8" s="15" t="s">
        <v>21</v>
      </c>
      <c r="L8" s="24"/>
      <c r="M8" s="15" t="s">
        <v>21</v>
      </c>
      <c r="N8" s="24"/>
    </row>
    <row r="9" spans="1:14" ht="21" customHeight="1" x14ac:dyDescent="0.3">
      <c r="A9" s="20" t="s">
        <v>33</v>
      </c>
      <c r="B9" s="21">
        <f>+B8+7</f>
        <v>46407</v>
      </c>
      <c r="C9" s="14"/>
      <c r="D9" s="109">
        <v>3</v>
      </c>
      <c r="E9" s="111"/>
      <c r="F9" s="112"/>
      <c r="G9" s="106"/>
      <c r="H9" s="107"/>
      <c r="I9" s="106"/>
      <c r="J9" s="107"/>
      <c r="K9" s="106"/>
      <c r="L9" s="107"/>
      <c r="M9" s="106"/>
      <c r="N9" s="107"/>
    </row>
    <row r="10" spans="1:14" ht="21" customHeight="1" thickBot="1" x14ac:dyDescent="0.35">
      <c r="A10" s="20" t="s">
        <v>34</v>
      </c>
      <c r="B10" s="21">
        <f t="shared" ref="B10:B14" si="0">+B9+7</f>
        <v>46414</v>
      </c>
      <c r="C10" s="14"/>
      <c r="D10" s="110"/>
      <c r="E10" s="15" t="s">
        <v>21</v>
      </c>
      <c r="F10" s="24"/>
      <c r="G10" s="15" t="s">
        <v>21</v>
      </c>
      <c r="H10" s="24"/>
      <c r="I10" s="15" t="s">
        <v>21</v>
      </c>
      <c r="J10" s="24"/>
      <c r="K10" s="15" t="s">
        <v>21</v>
      </c>
      <c r="L10" s="24"/>
      <c r="M10" s="15" t="s">
        <v>21</v>
      </c>
      <c r="N10" s="24"/>
    </row>
    <row r="11" spans="1:14" ht="21" customHeight="1" x14ac:dyDescent="0.3">
      <c r="A11" s="20" t="s">
        <v>35</v>
      </c>
      <c r="B11" s="21">
        <f t="shared" si="0"/>
        <v>46421</v>
      </c>
      <c r="C11" s="14"/>
      <c r="D11" s="109">
        <v>4</v>
      </c>
      <c r="E11" s="111"/>
      <c r="F11" s="112"/>
      <c r="G11" s="106"/>
      <c r="H11" s="107"/>
      <c r="I11" s="106"/>
      <c r="J11" s="107"/>
      <c r="K11" s="106"/>
      <c r="L11" s="107"/>
      <c r="M11" s="106"/>
      <c r="N11" s="107"/>
    </row>
    <row r="12" spans="1:14" ht="21" customHeight="1" thickBot="1" x14ac:dyDescent="0.35">
      <c r="A12" s="20" t="s">
        <v>36</v>
      </c>
      <c r="B12" s="21">
        <f t="shared" si="0"/>
        <v>46428</v>
      </c>
      <c r="C12" s="14"/>
      <c r="D12" s="110"/>
      <c r="E12" s="15" t="s">
        <v>21</v>
      </c>
      <c r="F12" s="24"/>
      <c r="G12" s="15" t="s">
        <v>21</v>
      </c>
      <c r="H12" s="24"/>
      <c r="I12" s="15" t="s">
        <v>21</v>
      </c>
      <c r="J12" s="24"/>
      <c r="K12" s="15" t="s">
        <v>21</v>
      </c>
      <c r="L12" s="24"/>
      <c r="M12" s="15" t="s">
        <v>21</v>
      </c>
      <c r="N12" s="24"/>
    </row>
    <row r="13" spans="1:14" ht="21" customHeight="1" x14ac:dyDescent="0.3">
      <c r="A13" s="34" t="s">
        <v>37</v>
      </c>
      <c r="B13" s="21">
        <f t="shared" si="0"/>
        <v>46435</v>
      </c>
      <c r="C13" s="14"/>
      <c r="D13" s="109">
        <v>5</v>
      </c>
      <c r="E13" s="111"/>
      <c r="F13" s="112"/>
      <c r="G13" s="106"/>
      <c r="H13" s="107"/>
      <c r="I13" s="106"/>
      <c r="J13" s="107"/>
      <c r="K13" s="106"/>
      <c r="L13" s="107"/>
      <c r="M13" s="106"/>
      <c r="N13" s="107"/>
    </row>
    <row r="14" spans="1:14" ht="21" customHeight="1" thickBot="1" x14ac:dyDescent="0.35">
      <c r="A14" s="34" t="s">
        <v>38</v>
      </c>
      <c r="B14" s="21">
        <f t="shared" si="0"/>
        <v>46442</v>
      </c>
      <c r="C14" s="14"/>
      <c r="D14" s="110"/>
      <c r="E14" s="15" t="s">
        <v>21</v>
      </c>
      <c r="F14" s="24"/>
      <c r="G14" s="15" t="s">
        <v>21</v>
      </c>
      <c r="H14" s="24"/>
      <c r="I14" s="15" t="s">
        <v>21</v>
      </c>
      <c r="J14" s="24"/>
      <c r="K14" s="15" t="s">
        <v>21</v>
      </c>
      <c r="L14" s="24"/>
      <c r="M14" s="15" t="s">
        <v>21</v>
      </c>
      <c r="N14" s="24"/>
    </row>
    <row r="15" spans="1:14" ht="21" customHeight="1" x14ac:dyDescent="0.3">
      <c r="A15" s="34" t="s">
        <v>73</v>
      </c>
      <c r="B15" s="21">
        <f>+B14+7</f>
        <v>46449</v>
      </c>
      <c r="C15" s="14"/>
      <c r="D15" s="109">
        <v>6</v>
      </c>
      <c r="E15" s="111"/>
      <c r="F15" s="112"/>
      <c r="G15" s="106"/>
      <c r="H15" s="107"/>
      <c r="I15" s="106"/>
      <c r="J15" s="107"/>
      <c r="K15" s="106"/>
      <c r="L15" s="107"/>
      <c r="M15" s="106"/>
      <c r="N15" s="107"/>
    </row>
    <row r="16" spans="1:14" ht="21" customHeight="1" thickBot="1" x14ac:dyDescent="0.35">
      <c r="A16" s="20" t="s">
        <v>39</v>
      </c>
      <c r="B16" s="21">
        <f>+B15+14</f>
        <v>46463</v>
      </c>
      <c r="C16" s="14"/>
      <c r="D16" s="110"/>
      <c r="E16" s="15" t="s">
        <v>21</v>
      </c>
      <c r="F16" s="24"/>
      <c r="G16" s="15" t="s">
        <v>21</v>
      </c>
      <c r="H16" s="24"/>
      <c r="I16" s="15" t="s">
        <v>21</v>
      </c>
      <c r="J16" s="24"/>
      <c r="K16" s="15" t="s">
        <v>21</v>
      </c>
      <c r="L16" s="24"/>
      <c r="M16" s="15" t="s">
        <v>21</v>
      </c>
      <c r="N16" s="24"/>
    </row>
    <row r="17" spans="1:14" ht="21" customHeight="1" x14ac:dyDescent="0.3">
      <c r="A17" s="34" t="s">
        <v>40</v>
      </c>
      <c r="B17" s="21">
        <f>+B16+7</f>
        <v>46470</v>
      </c>
      <c r="C17" s="14"/>
      <c r="D17" s="109">
        <v>7</v>
      </c>
      <c r="E17" s="111"/>
      <c r="F17" s="112"/>
      <c r="G17" s="106"/>
      <c r="H17" s="107"/>
      <c r="I17" s="106"/>
      <c r="J17" s="107"/>
      <c r="K17" s="106"/>
      <c r="L17" s="107"/>
      <c r="M17" s="106"/>
      <c r="N17" s="107"/>
    </row>
    <row r="18" spans="1:14" ht="21" customHeight="1" thickBot="1" x14ac:dyDescent="0.35">
      <c r="A18" s="35" t="s">
        <v>5</v>
      </c>
      <c r="B18" s="23">
        <v>46491</v>
      </c>
      <c r="C18" s="14"/>
      <c r="D18" s="110"/>
      <c r="E18" s="15" t="s">
        <v>21</v>
      </c>
      <c r="F18" s="24"/>
      <c r="G18" s="15" t="s">
        <v>21</v>
      </c>
      <c r="H18" s="24"/>
      <c r="I18" s="15" t="s">
        <v>21</v>
      </c>
      <c r="J18" s="24"/>
      <c r="K18" s="15" t="s">
        <v>21</v>
      </c>
      <c r="L18" s="24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106"/>
      <c r="H19" s="107"/>
      <c r="I19" s="106"/>
      <c r="J19" s="107"/>
      <c r="K19" s="106"/>
      <c r="L19" s="107"/>
      <c r="M19" s="106"/>
      <c r="N19" s="107"/>
    </row>
    <row r="20" spans="1:14" ht="21" customHeight="1" thickBot="1" x14ac:dyDescent="0.35">
      <c r="A20" s="30" t="s">
        <v>26</v>
      </c>
      <c r="B20" s="14"/>
      <c r="C20" s="14"/>
      <c r="D20" s="110"/>
      <c r="E20" s="15" t="s">
        <v>21</v>
      </c>
      <c r="F20" s="24"/>
      <c r="G20" s="15" t="s">
        <v>21</v>
      </c>
      <c r="H20" s="24"/>
      <c r="I20" s="15" t="s">
        <v>21</v>
      </c>
      <c r="J20" s="24"/>
      <c r="K20" s="15" t="s">
        <v>21</v>
      </c>
      <c r="L20" s="24"/>
      <c r="M20" s="15" t="s">
        <v>21</v>
      </c>
      <c r="N20" s="24"/>
    </row>
    <row r="21" spans="1:14" ht="21" customHeight="1" x14ac:dyDescent="0.3">
      <c r="A21" s="10" t="s">
        <v>27</v>
      </c>
      <c r="B21" s="31"/>
      <c r="C21" s="14"/>
      <c r="D21" s="109">
        <v>9</v>
      </c>
      <c r="E21" s="111"/>
      <c r="F21" s="112"/>
      <c r="G21" s="106"/>
      <c r="H21" s="107"/>
      <c r="I21" s="106"/>
      <c r="J21" s="107"/>
      <c r="K21" s="106"/>
      <c r="L21" s="107"/>
      <c r="M21" s="106"/>
      <c r="N21" s="107"/>
    </row>
    <row r="22" spans="1:14" ht="21" customHeight="1" thickBot="1" x14ac:dyDescent="0.35">
      <c r="A22" s="14"/>
      <c r="B22" s="29" t="s">
        <v>125</v>
      </c>
      <c r="C22" s="14"/>
      <c r="D22" s="110"/>
      <c r="E22" s="15" t="s">
        <v>21</v>
      </c>
      <c r="F22" s="24"/>
      <c r="G22" s="15" t="s">
        <v>21</v>
      </c>
      <c r="H22" s="24"/>
      <c r="I22" s="15" t="s">
        <v>21</v>
      </c>
      <c r="J22" s="24"/>
      <c r="K22" s="15" t="s">
        <v>21</v>
      </c>
      <c r="L22" s="24"/>
      <c r="M22" s="15" t="s">
        <v>21</v>
      </c>
      <c r="N22" s="24"/>
    </row>
    <row r="23" spans="1:14" ht="21" customHeight="1" thickBot="1" x14ac:dyDescent="0.35">
      <c r="A23" s="14" t="s">
        <v>28</v>
      </c>
      <c r="B23" s="65">
        <f>+B21*380</f>
        <v>0</v>
      </c>
      <c r="C23" s="14"/>
      <c r="D23" s="109">
        <v>10</v>
      </c>
      <c r="E23" s="111"/>
      <c r="F23" s="112"/>
      <c r="G23" s="106"/>
      <c r="H23" s="107"/>
      <c r="I23" s="106"/>
      <c r="J23" s="107"/>
      <c r="K23" s="106"/>
      <c r="L23" s="107"/>
      <c r="M23" s="106"/>
      <c r="N23" s="107"/>
    </row>
    <row r="24" spans="1:14" ht="21" customHeight="1" thickTop="1" thickBot="1" x14ac:dyDescent="0.35">
      <c r="C24" s="14"/>
      <c r="D24" s="110"/>
      <c r="E24" s="15" t="s">
        <v>21</v>
      </c>
      <c r="F24" s="24"/>
      <c r="G24" s="15" t="s">
        <v>21</v>
      </c>
      <c r="H24" s="24"/>
      <c r="I24" s="15" t="s">
        <v>21</v>
      </c>
      <c r="J24" s="24"/>
      <c r="K24" s="15" t="s">
        <v>21</v>
      </c>
      <c r="L24" s="24"/>
      <c r="M24" s="15" t="s">
        <v>21</v>
      </c>
      <c r="N24" s="24"/>
    </row>
    <row r="25" spans="1:14" ht="4.5" customHeight="1" x14ac:dyDescent="0.3"/>
  </sheetData>
  <sheetProtection sheet="1" selectLockedCells="1"/>
  <mergeCells count="65">
    <mergeCell ref="K4:L4"/>
    <mergeCell ref="M4:N4"/>
    <mergeCell ref="E9:F9"/>
    <mergeCell ref="G9:H9"/>
    <mergeCell ref="E4:F4"/>
    <mergeCell ref="G4:H4"/>
    <mergeCell ref="I4:J4"/>
    <mergeCell ref="M5:N5"/>
    <mergeCell ref="M7:N7"/>
    <mergeCell ref="I9:J9"/>
    <mergeCell ref="K9:L9"/>
    <mergeCell ref="M9:N9"/>
    <mergeCell ref="D7:D8"/>
    <mergeCell ref="E7:F7"/>
    <mergeCell ref="G7:H7"/>
    <mergeCell ref="I7:J7"/>
    <mergeCell ref="K7:L7"/>
    <mergeCell ref="D5:D6"/>
    <mergeCell ref="E5:F5"/>
    <mergeCell ref="G5:H5"/>
    <mergeCell ref="I5:J5"/>
    <mergeCell ref="K5:L5"/>
    <mergeCell ref="G11:H11"/>
    <mergeCell ref="I11:J11"/>
    <mergeCell ref="K11:L11"/>
    <mergeCell ref="M11:N11"/>
    <mergeCell ref="D13:D14"/>
    <mergeCell ref="E13:F13"/>
    <mergeCell ref="G13:H13"/>
    <mergeCell ref="I13:J13"/>
    <mergeCell ref="K13:L13"/>
    <mergeCell ref="D9:D10"/>
    <mergeCell ref="M17:N17"/>
    <mergeCell ref="D15:D16"/>
    <mergeCell ref="E15:F15"/>
    <mergeCell ref="G15:H15"/>
    <mergeCell ref="I15:J15"/>
    <mergeCell ref="K15:L15"/>
    <mergeCell ref="M15:N15"/>
    <mergeCell ref="D17:D18"/>
    <mergeCell ref="E17:F17"/>
    <mergeCell ref="G17:H17"/>
    <mergeCell ref="I17:J17"/>
    <mergeCell ref="K17:L17"/>
    <mergeCell ref="M13:N13"/>
    <mergeCell ref="D11:D12"/>
    <mergeCell ref="E11:F11"/>
    <mergeCell ref="M21:N21"/>
    <mergeCell ref="D19:D20"/>
    <mergeCell ref="E19:F19"/>
    <mergeCell ref="G19:H19"/>
    <mergeCell ref="I19:J19"/>
    <mergeCell ref="K19:L19"/>
    <mergeCell ref="M19:N19"/>
    <mergeCell ref="D21:D22"/>
    <mergeCell ref="E21:F21"/>
    <mergeCell ref="G21:H21"/>
    <mergeCell ref="I21:J21"/>
    <mergeCell ref="K21:L21"/>
    <mergeCell ref="M23:N23"/>
    <mergeCell ref="D23:D24"/>
    <mergeCell ref="E23:F23"/>
    <mergeCell ref="G23:H23"/>
    <mergeCell ref="I23:J23"/>
    <mergeCell ref="K23:L23"/>
  </mergeCells>
  <pageMargins left="0.56999999999999995" right="0.25" top="0.75" bottom="0.75" header="0.3" footer="0.3"/>
  <pageSetup paperSize="9" scale="96" orientation="landscape" r:id="rId1"/>
  <ignoredErrors>
    <ignoredError sqref="B16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E23DF-B79B-46B2-8750-340074D16FE2}">
  <sheetPr codeName="Sheet10">
    <tabColor theme="5" tint="0.39997558519241921"/>
    <pageSetUpPr fitToPage="1"/>
  </sheetPr>
  <dimension ref="A1:N25"/>
  <sheetViews>
    <sheetView showGridLines="0" zoomScaleNormal="10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6" width="15.6640625" style="10" customWidth="1"/>
    <col min="7" max="7" width="1.33203125" style="10" customWidth="1"/>
    <col min="8" max="8" width="3.33203125" style="10" customWidth="1"/>
    <col min="9" max="10" width="15.6640625" style="10" customWidth="1"/>
    <col min="11" max="11" width="1.33203125" style="10" customWidth="1"/>
    <col min="12" max="12" width="3.33203125" style="10" customWidth="1"/>
    <col min="13" max="14" width="15.66406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47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49</v>
      </c>
      <c r="F4" s="113"/>
      <c r="G4" s="47"/>
      <c r="H4" s="14"/>
      <c r="I4" s="113" t="s">
        <v>49</v>
      </c>
      <c r="J4" s="113"/>
      <c r="K4" s="47"/>
      <c r="L4" s="48"/>
      <c r="M4" s="113" t="s">
        <v>49</v>
      </c>
      <c r="N4" s="113"/>
    </row>
    <row r="5" spans="1:14" ht="21" customHeight="1" x14ac:dyDescent="0.3">
      <c r="A5" s="49" t="s">
        <v>23</v>
      </c>
      <c r="B5" s="50">
        <f>+'Closing Dates'!B11</f>
        <v>46344</v>
      </c>
      <c r="C5" s="14"/>
      <c r="D5" s="109">
        <v>1</v>
      </c>
      <c r="E5" s="111"/>
      <c r="F5" s="112"/>
      <c r="G5" s="37"/>
      <c r="H5" s="109">
        <v>11</v>
      </c>
      <c r="I5" s="106"/>
      <c r="J5" s="107"/>
      <c r="K5" s="37"/>
      <c r="L5" s="109">
        <v>21</v>
      </c>
      <c r="M5" s="106"/>
      <c r="N5" s="107"/>
    </row>
    <row r="6" spans="1:14" ht="21" customHeight="1" thickBot="1" x14ac:dyDescent="0.35">
      <c r="A6" s="22" t="s">
        <v>24</v>
      </c>
      <c r="B6" s="23">
        <f>+B5+7</f>
        <v>46351</v>
      </c>
      <c r="C6" s="14"/>
      <c r="D6" s="110"/>
      <c r="E6" s="15" t="s">
        <v>21</v>
      </c>
      <c r="F6" s="24"/>
      <c r="G6" s="37"/>
      <c r="H6" s="110"/>
      <c r="I6" s="15" t="s">
        <v>21</v>
      </c>
      <c r="J6" s="24"/>
      <c r="K6" s="37"/>
      <c r="L6" s="110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37"/>
      <c r="H7" s="109">
        <v>12</v>
      </c>
      <c r="I7" s="106"/>
      <c r="J7" s="107"/>
      <c r="K7" s="37"/>
      <c r="L7" s="109">
        <v>22</v>
      </c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37"/>
      <c r="H8" s="110"/>
      <c r="I8" s="15" t="s">
        <v>21</v>
      </c>
      <c r="J8" s="24"/>
      <c r="K8" s="37"/>
      <c r="L8" s="110"/>
      <c r="M8" s="15" t="s">
        <v>21</v>
      </c>
      <c r="N8" s="24"/>
    </row>
    <row r="9" spans="1:14" ht="21" customHeight="1" x14ac:dyDescent="0.3">
      <c r="A9" s="18" t="s">
        <v>15</v>
      </c>
      <c r="B9" s="19">
        <v>46411</v>
      </c>
      <c r="C9" s="14"/>
      <c r="D9" s="109">
        <v>3</v>
      </c>
      <c r="E9" s="111"/>
      <c r="F9" s="112"/>
      <c r="G9" s="37"/>
      <c r="H9" s="109">
        <v>13</v>
      </c>
      <c r="I9" s="106"/>
      <c r="J9" s="107"/>
      <c r="K9" s="37"/>
      <c r="L9" s="109">
        <v>23</v>
      </c>
      <c r="M9" s="106"/>
      <c r="N9" s="107"/>
    </row>
    <row r="10" spans="1:14" ht="21" customHeight="1" thickBot="1" x14ac:dyDescent="0.35">
      <c r="A10" s="20" t="s">
        <v>107</v>
      </c>
      <c r="B10" s="21">
        <v>46418</v>
      </c>
      <c r="C10" s="14"/>
      <c r="D10" s="110"/>
      <c r="E10" s="15" t="s">
        <v>21</v>
      </c>
      <c r="F10" s="24"/>
      <c r="G10" s="37"/>
      <c r="H10" s="110"/>
      <c r="I10" s="15" t="s">
        <v>21</v>
      </c>
      <c r="J10" s="24"/>
      <c r="K10" s="37"/>
      <c r="L10" s="110"/>
      <c r="M10" s="15" t="s">
        <v>21</v>
      </c>
      <c r="N10" s="24"/>
    </row>
    <row r="11" spans="1:14" ht="21" customHeight="1" x14ac:dyDescent="0.3">
      <c r="A11" s="20" t="s">
        <v>110</v>
      </c>
      <c r="B11" s="21">
        <v>46431</v>
      </c>
      <c r="C11" s="14"/>
      <c r="D11" s="109">
        <v>4</v>
      </c>
      <c r="E11" s="111"/>
      <c r="F11" s="112"/>
      <c r="G11" s="37"/>
      <c r="H11" s="109">
        <v>14</v>
      </c>
      <c r="I11" s="106"/>
      <c r="J11" s="107"/>
      <c r="K11" s="37"/>
      <c r="L11" s="109">
        <v>24</v>
      </c>
      <c r="M11" s="106"/>
      <c r="N11" s="107"/>
    </row>
    <row r="12" spans="1:14" ht="21" customHeight="1" thickBot="1" x14ac:dyDescent="0.35">
      <c r="A12" s="22" t="s">
        <v>16</v>
      </c>
      <c r="B12" s="23">
        <v>46438</v>
      </c>
      <c r="C12" s="14"/>
      <c r="D12" s="110"/>
      <c r="E12" s="15" t="s">
        <v>21</v>
      </c>
      <c r="F12" s="24"/>
      <c r="G12" s="37"/>
      <c r="H12" s="110"/>
      <c r="I12" s="15" t="s">
        <v>21</v>
      </c>
      <c r="J12" s="24"/>
      <c r="K12" s="37"/>
      <c r="L12" s="110"/>
      <c r="M12" s="15" t="s">
        <v>21</v>
      </c>
      <c r="N12" s="24"/>
    </row>
    <row r="13" spans="1:14" ht="21" customHeight="1" x14ac:dyDescent="0.3">
      <c r="A13" s="14"/>
      <c r="B13" s="17"/>
      <c r="C13" s="14"/>
      <c r="D13" s="109">
        <v>5</v>
      </c>
      <c r="E13" s="111"/>
      <c r="F13" s="112"/>
      <c r="G13" s="37"/>
      <c r="H13" s="109">
        <v>15</v>
      </c>
      <c r="I13" s="106"/>
      <c r="J13" s="107"/>
      <c r="K13" s="37"/>
      <c r="L13" s="109">
        <v>25</v>
      </c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37"/>
      <c r="H14" s="110"/>
      <c r="I14" s="15" t="s">
        <v>21</v>
      </c>
      <c r="J14" s="24"/>
      <c r="K14" s="37"/>
      <c r="L14" s="110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37"/>
      <c r="H15" s="109">
        <v>16</v>
      </c>
      <c r="I15" s="106"/>
      <c r="J15" s="107"/>
      <c r="K15" s="37"/>
      <c r="L15" s="109">
        <v>26</v>
      </c>
      <c r="M15" s="106"/>
      <c r="N15" s="107"/>
    </row>
    <row r="16" spans="1:14" ht="21" customHeight="1" thickBot="1" x14ac:dyDescent="0.35">
      <c r="A16" s="14"/>
      <c r="B16" s="29" t="s">
        <v>128</v>
      </c>
      <c r="C16" s="14"/>
      <c r="D16" s="110"/>
      <c r="E16" s="15" t="s">
        <v>21</v>
      </c>
      <c r="F16" s="24"/>
      <c r="G16" s="37"/>
      <c r="H16" s="110"/>
      <c r="I16" s="15" t="s">
        <v>21</v>
      </c>
      <c r="J16" s="24"/>
      <c r="K16" s="37"/>
      <c r="L16" s="110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+B15*95</f>
        <v>0</v>
      </c>
      <c r="C17" s="14"/>
      <c r="D17" s="109">
        <v>7</v>
      </c>
      <c r="E17" s="111"/>
      <c r="F17" s="112"/>
      <c r="G17" s="37"/>
      <c r="H17" s="109">
        <v>17</v>
      </c>
      <c r="I17" s="106"/>
      <c r="J17" s="107"/>
      <c r="K17" s="37"/>
      <c r="L17" s="109">
        <v>27</v>
      </c>
      <c r="M17" s="106"/>
      <c r="N17" s="107"/>
    </row>
    <row r="18" spans="1:14" ht="21" customHeight="1" thickTop="1" thickBot="1" x14ac:dyDescent="0.35">
      <c r="C18" s="14"/>
      <c r="D18" s="110"/>
      <c r="E18" s="15" t="s">
        <v>21</v>
      </c>
      <c r="F18" s="24"/>
      <c r="G18" s="37"/>
      <c r="H18" s="110"/>
      <c r="I18" s="15" t="s">
        <v>21</v>
      </c>
      <c r="J18" s="24"/>
      <c r="K18" s="37"/>
      <c r="L18" s="110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37"/>
      <c r="H19" s="109">
        <v>18</v>
      </c>
      <c r="I19" s="106"/>
      <c r="J19" s="107"/>
      <c r="K19" s="37"/>
      <c r="L19" s="109">
        <v>28</v>
      </c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37"/>
      <c r="H20" s="110"/>
      <c r="I20" s="15" t="s">
        <v>21</v>
      </c>
      <c r="J20" s="24"/>
      <c r="K20" s="37"/>
      <c r="L20" s="110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37"/>
      <c r="H21" s="109">
        <v>19</v>
      </c>
      <c r="I21" s="106"/>
      <c r="J21" s="107"/>
      <c r="K21" s="37"/>
      <c r="L21" s="109">
        <v>29</v>
      </c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37"/>
      <c r="H22" s="110"/>
      <c r="I22" s="15" t="s">
        <v>21</v>
      </c>
      <c r="J22" s="24"/>
      <c r="K22" s="37"/>
      <c r="L22" s="110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37"/>
      <c r="H23" s="109">
        <v>20</v>
      </c>
      <c r="I23" s="106"/>
      <c r="J23" s="107"/>
      <c r="K23" s="37"/>
      <c r="L23" s="109">
        <v>30</v>
      </c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37"/>
      <c r="H24" s="110"/>
      <c r="I24" s="15" t="s">
        <v>21</v>
      </c>
      <c r="J24" s="24"/>
      <c r="K24" s="37"/>
      <c r="L24" s="110"/>
      <c r="M24" s="15" t="s">
        <v>21</v>
      </c>
      <c r="N24" s="24"/>
    </row>
    <row r="25" spans="1:14" ht="4.5" customHeight="1" x14ac:dyDescent="0.3"/>
  </sheetData>
  <sheetProtection sheet="1" selectLockedCells="1"/>
  <mergeCells count="64">
    <mergeCell ref="E4:F4"/>
    <mergeCell ref="I4:J4"/>
    <mergeCell ref="M4:N4"/>
    <mergeCell ref="D5:D6"/>
    <mergeCell ref="E5:F5"/>
    <mergeCell ref="I5:J5"/>
    <mergeCell ref="L5:L6"/>
    <mergeCell ref="M5:N5"/>
    <mergeCell ref="D7:D8"/>
    <mergeCell ref="E7:F7"/>
    <mergeCell ref="I7:J7"/>
    <mergeCell ref="L7:L8"/>
    <mergeCell ref="M7:N7"/>
    <mergeCell ref="D9:D10"/>
    <mergeCell ref="E9:F9"/>
    <mergeCell ref="I9:J9"/>
    <mergeCell ref="L9:L10"/>
    <mergeCell ref="M9:N9"/>
    <mergeCell ref="D11:D12"/>
    <mergeCell ref="E11:F11"/>
    <mergeCell ref="I11:J11"/>
    <mergeCell ref="L11:L12"/>
    <mergeCell ref="M11:N11"/>
    <mergeCell ref="D13:D14"/>
    <mergeCell ref="E13:F13"/>
    <mergeCell ref="I13:J13"/>
    <mergeCell ref="L13:L14"/>
    <mergeCell ref="M13:N13"/>
    <mergeCell ref="D15:D16"/>
    <mergeCell ref="E15:F15"/>
    <mergeCell ref="I15:J15"/>
    <mergeCell ref="L15:L16"/>
    <mergeCell ref="M15:N15"/>
    <mergeCell ref="D17:D18"/>
    <mergeCell ref="E17:F17"/>
    <mergeCell ref="I17:J17"/>
    <mergeCell ref="L17:L18"/>
    <mergeCell ref="M17:N17"/>
    <mergeCell ref="D19:D20"/>
    <mergeCell ref="E19:F19"/>
    <mergeCell ref="I19:J19"/>
    <mergeCell ref="L19:L20"/>
    <mergeCell ref="M19:N19"/>
    <mergeCell ref="D21:D22"/>
    <mergeCell ref="E21:F21"/>
    <mergeCell ref="I21:J21"/>
    <mergeCell ref="L21:L22"/>
    <mergeCell ref="M21:N21"/>
    <mergeCell ref="A23:B24"/>
    <mergeCell ref="D23:D24"/>
    <mergeCell ref="E23:F23"/>
    <mergeCell ref="I23:J23"/>
    <mergeCell ref="L23:L24"/>
    <mergeCell ref="H23:H24"/>
    <mergeCell ref="M23:N23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</mergeCells>
  <pageMargins left="0.56999999999999995" right="0.25" top="0.75" bottom="0.75" header="0.3" footer="0.3"/>
  <pageSetup paperSize="9" scale="9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D2F24-4899-452A-9E98-85C0057DF997}">
  <sheetPr codeName="Sheet11">
    <tabColor theme="5" tint="0.39997558519241921"/>
    <pageSetUpPr fitToPage="1"/>
  </sheetPr>
  <dimension ref="A1:N25"/>
  <sheetViews>
    <sheetView showGridLines="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6" width="15.6640625" style="10" customWidth="1"/>
    <col min="7" max="7" width="1.33203125" style="10" customWidth="1"/>
    <col min="8" max="8" width="3.33203125" style="10" customWidth="1"/>
    <col min="9" max="10" width="15.6640625" style="10" customWidth="1"/>
    <col min="11" max="11" width="1.33203125" style="10" customWidth="1"/>
    <col min="12" max="12" width="3.33203125" style="10" customWidth="1"/>
    <col min="13" max="14" width="15.66406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50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49</v>
      </c>
      <c r="F4" s="113"/>
      <c r="G4" s="47"/>
      <c r="H4" s="14"/>
      <c r="I4" s="113" t="s">
        <v>49</v>
      </c>
      <c r="J4" s="113"/>
      <c r="K4" s="47"/>
      <c r="L4" s="48"/>
      <c r="M4" s="113" t="s">
        <v>49</v>
      </c>
      <c r="N4" s="113"/>
    </row>
    <row r="5" spans="1:14" ht="21" customHeight="1" x14ac:dyDescent="0.3">
      <c r="A5" s="49" t="s">
        <v>23</v>
      </c>
      <c r="B5" s="50">
        <f>+'Closing Dates'!B12</f>
        <v>46344</v>
      </c>
      <c r="C5" s="14"/>
      <c r="D5" s="109">
        <v>1</v>
      </c>
      <c r="E5" s="111"/>
      <c r="F5" s="112"/>
      <c r="G5" s="37"/>
      <c r="H5" s="109">
        <v>11</v>
      </c>
      <c r="I5" s="106"/>
      <c r="J5" s="107"/>
      <c r="K5" s="37"/>
      <c r="L5" s="109">
        <v>21</v>
      </c>
      <c r="M5" s="106"/>
      <c r="N5" s="107"/>
    </row>
    <row r="6" spans="1:14" ht="21" customHeight="1" thickBot="1" x14ac:dyDescent="0.35">
      <c r="A6" s="22" t="s">
        <v>24</v>
      </c>
      <c r="B6" s="23">
        <f>+B5+7</f>
        <v>46351</v>
      </c>
      <c r="C6" s="14"/>
      <c r="D6" s="110"/>
      <c r="E6" s="15" t="s">
        <v>21</v>
      </c>
      <c r="F6" s="24"/>
      <c r="G6" s="37"/>
      <c r="H6" s="110"/>
      <c r="I6" s="15" t="s">
        <v>21</v>
      </c>
      <c r="J6" s="24"/>
      <c r="K6" s="37"/>
      <c r="L6" s="110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37"/>
      <c r="H7" s="109">
        <v>12</v>
      </c>
      <c r="I7" s="106"/>
      <c r="J7" s="107"/>
      <c r="K7" s="37"/>
      <c r="L7" s="109">
        <v>22</v>
      </c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37"/>
      <c r="H8" s="110"/>
      <c r="I8" s="15" t="s">
        <v>21</v>
      </c>
      <c r="J8" s="24"/>
      <c r="K8" s="37"/>
      <c r="L8" s="110"/>
      <c r="M8" s="15" t="s">
        <v>21</v>
      </c>
      <c r="N8" s="24"/>
    </row>
    <row r="9" spans="1:14" ht="21" customHeight="1" x14ac:dyDescent="0.3">
      <c r="A9" s="18" t="s">
        <v>15</v>
      </c>
      <c r="B9" s="19">
        <v>46411</v>
      </c>
      <c r="C9" s="14"/>
      <c r="D9" s="109">
        <v>3</v>
      </c>
      <c r="E9" s="111"/>
      <c r="F9" s="112"/>
      <c r="G9" s="37"/>
      <c r="H9" s="109">
        <v>13</v>
      </c>
      <c r="I9" s="106"/>
      <c r="J9" s="107"/>
      <c r="K9" s="37"/>
      <c r="L9" s="109">
        <v>23</v>
      </c>
      <c r="M9" s="106"/>
      <c r="N9" s="107"/>
    </row>
    <row r="10" spans="1:14" ht="21" customHeight="1" thickBot="1" x14ac:dyDescent="0.35">
      <c r="A10" s="20" t="s">
        <v>107</v>
      </c>
      <c r="B10" s="21">
        <v>46418</v>
      </c>
      <c r="C10" s="14"/>
      <c r="D10" s="110"/>
      <c r="E10" s="15" t="s">
        <v>21</v>
      </c>
      <c r="F10" s="24"/>
      <c r="G10" s="37"/>
      <c r="H10" s="110"/>
      <c r="I10" s="15" t="s">
        <v>21</v>
      </c>
      <c r="J10" s="24"/>
      <c r="K10" s="37"/>
      <c r="L10" s="110"/>
      <c r="M10" s="15" t="s">
        <v>21</v>
      </c>
      <c r="N10" s="24"/>
    </row>
    <row r="11" spans="1:14" ht="21" customHeight="1" x14ac:dyDescent="0.3">
      <c r="A11" s="20" t="s">
        <v>110</v>
      </c>
      <c r="B11" s="21">
        <v>46431</v>
      </c>
      <c r="C11" s="14"/>
      <c r="D11" s="109">
        <v>4</v>
      </c>
      <c r="E11" s="111"/>
      <c r="F11" s="112"/>
      <c r="G11" s="37"/>
      <c r="H11" s="109">
        <v>14</v>
      </c>
      <c r="I11" s="106"/>
      <c r="J11" s="107"/>
      <c r="K11" s="37"/>
      <c r="L11" s="109">
        <v>24</v>
      </c>
      <c r="M11" s="106"/>
      <c r="N11" s="107"/>
    </row>
    <row r="12" spans="1:14" ht="21" customHeight="1" thickBot="1" x14ac:dyDescent="0.35">
      <c r="A12" s="22" t="s">
        <v>16</v>
      </c>
      <c r="B12" s="23">
        <v>46438</v>
      </c>
      <c r="C12" s="14"/>
      <c r="D12" s="110"/>
      <c r="E12" s="15" t="s">
        <v>21</v>
      </c>
      <c r="F12" s="24"/>
      <c r="G12" s="37"/>
      <c r="H12" s="110"/>
      <c r="I12" s="15" t="s">
        <v>21</v>
      </c>
      <c r="J12" s="24"/>
      <c r="K12" s="37"/>
      <c r="L12" s="110"/>
      <c r="M12" s="15" t="s">
        <v>21</v>
      </c>
      <c r="N12" s="24"/>
    </row>
    <row r="13" spans="1:14" ht="21" customHeight="1" x14ac:dyDescent="0.3">
      <c r="A13" s="14"/>
      <c r="B13" s="17"/>
      <c r="C13" s="14"/>
      <c r="D13" s="109">
        <v>5</v>
      </c>
      <c r="E13" s="111"/>
      <c r="F13" s="112"/>
      <c r="G13" s="37"/>
      <c r="H13" s="109">
        <v>15</v>
      </c>
      <c r="I13" s="106"/>
      <c r="J13" s="107"/>
      <c r="K13" s="37"/>
      <c r="L13" s="109">
        <v>25</v>
      </c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37"/>
      <c r="H14" s="110"/>
      <c r="I14" s="15" t="s">
        <v>21</v>
      </c>
      <c r="J14" s="24"/>
      <c r="K14" s="37"/>
      <c r="L14" s="110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37"/>
      <c r="H15" s="109">
        <v>16</v>
      </c>
      <c r="I15" s="106"/>
      <c r="J15" s="107"/>
      <c r="K15" s="37"/>
      <c r="L15" s="109">
        <v>26</v>
      </c>
      <c r="M15" s="106"/>
      <c r="N15" s="107"/>
    </row>
    <row r="16" spans="1:14" ht="21" customHeight="1" thickBot="1" x14ac:dyDescent="0.35">
      <c r="A16" s="14"/>
      <c r="B16" s="29" t="s">
        <v>128</v>
      </c>
      <c r="C16" s="14"/>
      <c r="D16" s="110"/>
      <c r="E16" s="15" t="s">
        <v>21</v>
      </c>
      <c r="F16" s="24"/>
      <c r="G16" s="37"/>
      <c r="H16" s="110"/>
      <c r="I16" s="15" t="s">
        <v>21</v>
      </c>
      <c r="J16" s="24"/>
      <c r="K16" s="37"/>
      <c r="L16" s="110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+B15*95</f>
        <v>0</v>
      </c>
      <c r="C17" s="14"/>
      <c r="D17" s="109">
        <v>7</v>
      </c>
      <c r="E17" s="111"/>
      <c r="F17" s="112"/>
      <c r="G17" s="37"/>
      <c r="H17" s="109">
        <v>17</v>
      </c>
      <c r="I17" s="106"/>
      <c r="J17" s="107"/>
      <c r="K17" s="37"/>
      <c r="L17" s="109">
        <v>27</v>
      </c>
      <c r="M17" s="106"/>
      <c r="N17" s="107"/>
    </row>
    <row r="18" spans="1:14" ht="21" customHeight="1" thickTop="1" thickBot="1" x14ac:dyDescent="0.35">
      <c r="C18" s="14"/>
      <c r="D18" s="110"/>
      <c r="E18" s="15" t="s">
        <v>21</v>
      </c>
      <c r="F18" s="24"/>
      <c r="G18" s="37"/>
      <c r="H18" s="110"/>
      <c r="I18" s="15" t="s">
        <v>21</v>
      </c>
      <c r="J18" s="24"/>
      <c r="K18" s="37"/>
      <c r="L18" s="110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37"/>
      <c r="H19" s="109">
        <v>18</v>
      </c>
      <c r="I19" s="106"/>
      <c r="J19" s="107"/>
      <c r="K19" s="37"/>
      <c r="L19" s="109">
        <v>28</v>
      </c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37"/>
      <c r="H20" s="110"/>
      <c r="I20" s="15" t="s">
        <v>21</v>
      </c>
      <c r="J20" s="24"/>
      <c r="K20" s="37"/>
      <c r="L20" s="110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37"/>
      <c r="H21" s="109">
        <v>19</v>
      </c>
      <c r="I21" s="106"/>
      <c r="J21" s="107"/>
      <c r="K21" s="37"/>
      <c r="L21" s="109">
        <v>29</v>
      </c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37"/>
      <c r="H22" s="110"/>
      <c r="I22" s="15" t="s">
        <v>21</v>
      </c>
      <c r="J22" s="24"/>
      <c r="K22" s="37"/>
      <c r="L22" s="110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37"/>
      <c r="H23" s="109">
        <v>20</v>
      </c>
      <c r="I23" s="106"/>
      <c r="J23" s="107"/>
      <c r="K23" s="37"/>
      <c r="L23" s="109">
        <v>30</v>
      </c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37"/>
      <c r="H24" s="110"/>
      <c r="I24" s="15" t="s">
        <v>21</v>
      </c>
      <c r="J24" s="24"/>
      <c r="K24" s="37"/>
      <c r="L24" s="110"/>
      <c r="M24" s="15" t="s">
        <v>21</v>
      </c>
      <c r="N24" s="24"/>
    </row>
    <row r="25" spans="1:14" ht="4.5" customHeight="1" x14ac:dyDescent="0.3"/>
  </sheetData>
  <sheetProtection sheet="1" selectLockedCells="1"/>
  <mergeCells count="64">
    <mergeCell ref="E4:F4"/>
    <mergeCell ref="I4:J4"/>
    <mergeCell ref="M4:N4"/>
    <mergeCell ref="D5:D6"/>
    <mergeCell ref="E5:F5"/>
    <mergeCell ref="H5:H6"/>
    <mergeCell ref="I5:J5"/>
    <mergeCell ref="L5:L6"/>
    <mergeCell ref="M5:N5"/>
    <mergeCell ref="M9:N9"/>
    <mergeCell ref="D7:D8"/>
    <mergeCell ref="E7:F7"/>
    <mergeCell ref="H7:H8"/>
    <mergeCell ref="I7:J7"/>
    <mergeCell ref="L7:L8"/>
    <mergeCell ref="M7:N7"/>
    <mergeCell ref="D9:D10"/>
    <mergeCell ref="E9:F9"/>
    <mergeCell ref="H9:H10"/>
    <mergeCell ref="I9:J9"/>
    <mergeCell ref="L9:L10"/>
    <mergeCell ref="M13:N13"/>
    <mergeCell ref="D11:D12"/>
    <mergeCell ref="E11:F11"/>
    <mergeCell ref="H11:H12"/>
    <mergeCell ref="I11:J11"/>
    <mergeCell ref="L11:L12"/>
    <mergeCell ref="M11:N11"/>
    <mergeCell ref="D13:D14"/>
    <mergeCell ref="E13:F13"/>
    <mergeCell ref="H13:H14"/>
    <mergeCell ref="I13:J13"/>
    <mergeCell ref="L13:L14"/>
    <mergeCell ref="M17:N17"/>
    <mergeCell ref="D15:D16"/>
    <mergeCell ref="E15:F15"/>
    <mergeCell ref="H15:H16"/>
    <mergeCell ref="I15:J15"/>
    <mergeCell ref="L15:L16"/>
    <mergeCell ref="M15:N15"/>
    <mergeCell ref="D17:D18"/>
    <mergeCell ref="E17:F17"/>
    <mergeCell ref="H17:H18"/>
    <mergeCell ref="I17:J17"/>
    <mergeCell ref="L17:L18"/>
    <mergeCell ref="M21:N21"/>
    <mergeCell ref="D19:D20"/>
    <mergeCell ref="E19:F19"/>
    <mergeCell ref="H19:H20"/>
    <mergeCell ref="I19:J19"/>
    <mergeCell ref="L19:L20"/>
    <mergeCell ref="M19:N19"/>
    <mergeCell ref="D21:D22"/>
    <mergeCell ref="E21:F21"/>
    <mergeCell ref="H21:H22"/>
    <mergeCell ref="I21:J21"/>
    <mergeCell ref="L21:L22"/>
    <mergeCell ref="M23:N23"/>
    <mergeCell ref="A23:B24"/>
    <mergeCell ref="D23:D24"/>
    <mergeCell ref="E23:F23"/>
    <mergeCell ref="H23:H24"/>
    <mergeCell ref="I23:J23"/>
    <mergeCell ref="L23:L24"/>
  </mergeCells>
  <pageMargins left="0.56999999999999995" right="0.25" top="0.75" bottom="0.75" header="0.3" footer="0.3"/>
  <pageSetup paperSize="9" scale="9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EFBF-F796-4D67-951B-EE9D9114928D}">
  <sheetPr codeName="Sheet12">
    <tabColor rgb="FF66CCFF"/>
    <pageSetUpPr fitToPage="1"/>
  </sheetPr>
  <dimension ref="A1:N25"/>
  <sheetViews>
    <sheetView showGridLines="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6" width="15.6640625" style="10" customWidth="1"/>
    <col min="7" max="7" width="1.33203125" style="10" customWidth="1"/>
    <col min="8" max="8" width="3.33203125" style="10" customWidth="1"/>
    <col min="9" max="10" width="15.6640625" style="10" customWidth="1"/>
    <col min="11" max="11" width="1.33203125" style="10" customWidth="1"/>
    <col min="12" max="12" width="3.33203125" style="10" customWidth="1"/>
    <col min="13" max="14" width="15.66406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51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49</v>
      </c>
      <c r="F4" s="113"/>
      <c r="G4" s="47"/>
      <c r="H4" s="14"/>
      <c r="I4" s="113" t="s">
        <v>49</v>
      </c>
      <c r="J4" s="113"/>
      <c r="K4" s="47"/>
      <c r="L4" s="48"/>
      <c r="M4" s="113" t="s">
        <v>49</v>
      </c>
      <c r="N4" s="113"/>
    </row>
    <row r="5" spans="1:14" ht="21" customHeight="1" x14ac:dyDescent="0.3">
      <c r="A5" s="49" t="s">
        <v>23</v>
      </c>
      <c r="B5" s="50">
        <f>+'Closing Dates'!B11</f>
        <v>46344</v>
      </c>
      <c r="C5" s="14"/>
      <c r="D5" s="109">
        <v>1</v>
      </c>
      <c r="E5" s="111"/>
      <c r="F5" s="112"/>
      <c r="G5" s="37"/>
      <c r="H5" s="109">
        <v>11</v>
      </c>
      <c r="I5" s="106"/>
      <c r="J5" s="107"/>
      <c r="K5" s="37"/>
      <c r="L5" s="109">
        <v>21</v>
      </c>
      <c r="M5" s="106"/>
      <c r="N5" s="107"/>
    </row>
    <row r="6" spans="1:14" ht="21" customHeight="1" thickBot="1" x14ac:dyDescent="0.35">
      <c r="A6" s="22" t="s">
        <v>24</v>
      </c>
      <c r="B6" s="23">
        <f>+B5+7</f>
        <v>46351</v>
      </c>
      <c r="C6" s="14"/>
      <c r="D6" s="110"/>
      <c r="E6" s="15" t="s">
        <v>21</v>
      </c>
      <c r="F6" s="24"/>
      <c r="G6" s="37"/>
      <c r="H6" s="110"/>
      <c r="I6" s="15" t="s">
        <v>21</v>
      </c>
      <c r="J6" s="24"/>
      <c r="K6" s="37"/>
      <c r="L6" s="110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37"/>
      <c r="H7" s="109">
        <v>12</v>
      </c>
      <c r="I7" s="106"/>
      <c r="J7" s="107"/>
      <c r="K7" s="37"/>
      <c r="L7" s="109">
        <v>22</v>
      </c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37"/>
      <c r="H8" s="110"/>
      <c r="I8" s="15" t="s">
        <v>21</v>
      </c>
      <c r="J8" s="24"/>
      <c r="K8" s="37"/>
      <c r="L8" s="110"/>
      <c r="M8" s="15" t="s">
        <v>21</v>
      </c>
      <c r="N8" s="24"/>
    </row>
    <row r="9" spans="1:14" ht="21" customHeight="1" x14ac:dyDescent="0.3">
      <c r="A9" s="18" t="s">
        <v>15</v>
      </c>
      <c r="B9" s="19">
        <v>46411</v>
      </c>
      <c r="C9" s="14"/>
      <c r="D9" s="109">
        <v>3</v>
      </c>
      <c r="E9" s="111"/>
      <c r="F9" s="112"/>
      <c r="G9" s="37"/>
      <c r="H9" s="109">
        <v>13</v>
      </c>
      <c r="I9" s="106"/>
      <c r="J9" s="107"/>
      <c r="K9" s="37"/>
      <c r="L9" s="109">
        <v>23</v>
      </c>
      <c r="M9" s="106"/>
      <c r="N9" s="107"/>
    </row>
    <row r="10" spans="1:14" ht="21" customHeight="1" thickBot="1" x14ac:dyDescent="0.35">
      <c r="A10" s="20" t="s">
        <v>107</v>
      </c>
      <c r="B10" s="21">
        <v>46418</v>
      </c>
      <c r="C10" s="14"/>
      <c r="D10" s="110"/>
      <c r="E10" s="15" t="s">
        <v>21</v>
      </c>
      <c r="F10" s="24"/>
      <c r="G10" s="37"/>
      <c r="H10" s="110"/>
      <c r="I10" s="15" t="s">
        <v>21</v>
      </c>
      <c r="J10" s="24"/>
      <c r="K10" s="37"/>
      <c r="L10" s="110"/>
      <c r="M10" s="15" t="s">
        <v>21</v>
      </c>
      <c r="N10" s="24"/>
    </row>
    <row r="11" spans="1:14" ht="21" customHeight="1" x14ac:dyDescent="0.3">
      <c r="A11" s="20" t="s">
        <v>110</v>
      </c>
      <c r="B11" s="21">
        <v>46431</v>
      </c>
      <c r="C11" s="14"/>
      <c r="D11" s="109">
        <v>4</v>
      </c>
      <c r="E11" s="111"/>
      <c r="F11" s="112"/>
      <c r="G11" s="37"/>
      <c r="H11" s="109">
        <v>14</v>
      </c>
      <c r="I11" s="106"/>
      <c r="J11" s="107"/>
      <c r="K11" s="37"/>
      <c r="L11" s="109">
        <v>24</v>
      </c>
      <c r="M11" s="106"/>
      <c r="N11" s="107"/>
    </row>
    <row r="12" spans="1:14" ht="21" customHeight="1" thickBot="1" x14ac:dyDescent="0.35">
      <c r="A12" s="22" t="s">
        <v>16</v>
      </c>
      <c r="B12" s="23">
        <v>46438</v>
      </c>
      <c r="C12" s="14"/>
      <c r="D12" s="110"/>
      <c r="E12" s="15" t="s">
        <v>21</v>
      </c>
      <c r="F12" s="24"/>
      <c r="G12" s="37"/>
      <c r="H12" s="110"/>
      <c r="I12" s="15" t="s">
        <v>21</v>
      </c>
      <c r="J12" s="24"/>
      <c r="K12" s="37"/>
      <c r="L12" s="110"/>
      <c r="M12" s="15" t="s">
        <v>21</v>
      </c>
      <c r="N12" s="24"/>
    </row>
    <row r="13" spans="1:14" ht="21" customHeight="1" x14ac:dyDescent="0.3">
      <c r="A13" s="14"/>
      <c r="B13" s="17"/>
      <c r="C13" s="14"/>
      <c r="D13" s="109">
        <v>5</v>
      </c>
      <c r="E13" s="111"/>
      <c r="F13" s="112"/>
      <c r="G13" s="37"/>
      <c r="H13" s="109">
        <v>15</v>
      </c>
      <c r="I13" s="106"/>
      <c r="J13" s="107"/>
      <c r="K13" s="37"/>
      <c r="L13" s="109">
        <v>25</v>
      </c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37"/>
      <c r="H14" s="110"/>
      <c r="I14" s="15" t="s">
        <v>21</v>
      </c>
      <c r="J14" s="24"/>
      <c r="K14" s="37"/>
      <c r="L14" s="110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37"/>
      <c r="H15" s="109">
        <v>16</v>
      </c>
      <c r="I15" s="106"/>
      <c r="J15" s="107"/>
      <c r="K15" s="37"/>
      <c r="L15" s="109">
        <v>26</v>
      </c>
      <c r="M15" s="106"/>
      <c r="N15" s="107"/>
    </row>
    <row r="16" spans="1:14" ht="21" customHeight="1" thickBot="1" x14ac:dyDescent="0.35">
      <c r="A16" s="14"/>
      <c r="B16" s="29" t="s">
        <v>128</v>
      </c>
      <c r="C16" s="14"/>
      <c r="D16" s="110"/>
      <c r="E16" s="15" t="s">
        <v>21</v>
      </c>
      <c r="F16" s="24"/>
      <c r="G16" s="37"/>
      <c r="H16" s="110"/>
      <c r="I16" s="15" t="s">
        <v>21</v>
      </c>
      <c r="J16" s="24"/>
      <c r="K16" s="37"/>
      <c r="L16" s="110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+B15*95</f>
        <v>0</v>
      </c>
      <c r="C17" s="14"/>
      <c r="D17" s="109">
        <v>7</v>
      </c>
      <c r="E17" s="111"/>
      <c r="F17" s="112"/>
      <c r="G17" s="37"/>
      <c r="H17" s="109">
        <v>17</v>
      </c>
      <c r="I17" s="106"/>
      <c r="J17" s="107"/>
      <c r="K17" s="37"/>
      <c r="L17" s="109">
        <v>27</v>
      </c>
      <c r="M17" s="106"/>
      <c r="N17" s="107"/>
    </row>
    <row r="18" spans="1:14" ht="21" customHeight="1" thickTop="1" thickBot="1" x14ac:dyDescent="0.35">
      <c r="C18" s="14"/>
      <c r="D18" s="110"/>
      <c r="E18" s="15" t="s">
        <v>21</v>
      </c>
      <c r="F18" s="24"/>
      <c r="G18" s="37"/>
      <c r="H18" s="110"/>
      <c r="I18" s="15" t="s">
        <v>21</v>
      </c>
      <c r="J18" s="24"/>
      <c r="K18" s="37"/>
      <c r="L18" s="110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37"/>
      <c r="H19" s="109">
        <v>18</v>
      </c>
      <c r="I19" s="106"/>
      <c r="J19" s="107"/>
      <c r="K19" s="37"/>
      <c r="L19" s="109">
        <v>28</v>
      </c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37"/>
      <c r="H20" s="110"/>
      <c r="I20" s="15" t="s">
        <v>21</v>
      </c>
      <c r="J20" s="24"/>
      <c r="K20" s="37"/>
      <c r="L20" s="110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37"/>
      <c r="H21" s="109">
        <v>19</v>
      </c>
      <c r="I21" s="106"/>
      <c r="J21" s="107"/>
      <c r="K21" s="37"/>
      <c r="L21" s="109">
        <v>29</v>
      </c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37"/>
      <c r="H22" s="110"/>
      <c r="I22" s="15" t="s">
        <v>21</v>
      </c>
      <c r="J22" s="24"/>
      <c r="K22" s="37"/>
      <c r="L22" s="110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37"/>
      <c r="H23" s="109">
        <v>20</v>
      </c>
      <c r="I23" s="106"/>
      <c r="J23" s="107"/>
      <c r="K23" s="37"/>
      <c r="L23" s="109">
        <v>30</v>
      </c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37"/>
      <c r="H24" s="110"/>
      <c r="I24" s="15" t="s">
        <v>21</v>
      </c>
      <c r="J24" s="24"/>
      <c r="K24" s="37"/>
      <c r="L24" s="110"/>
      <c r="M24" s="15" t="s">
        <v>21</v>
      </c>
      <c r="N24" s="24"/>
    </row>
    <row r="25" spans="1:14" ht="4.5" customHeight="1" x14ac:dyDescent="0.3"/>
  </sheetData>
  <sheetProtection sheet="1" selectLockedCells="1"/>
  <mergeCells count="64">
    <mergeCell ref="E4:F4"/>
    <mergeCell ref="I4:J4"/>
    <mergeCell ref="M4:N4"/>
    <mergeCell ref="D5:D6"/>
    <mergeCell ref="E5:F5"/>
    <mergeCell ref="H5:H6"/>
    <mergeCell ref="I5:J5"/>
    <mergeCell ref="L5:L6"/>
    <mergeCell ref="M5:N5"/>
    <mergeCell ref="M9:N9"/>
    <mergeCell ref="D7:D8"/>
    <mergeCell ref="E7:F7"/>
    <mergeCell ref="H7:H8"/>
    <mergeCell ref="I7:J7"/>
    <mergeCell ref="L7:L8"/>
    <mergeCell ref="M7:N7"/>
    <mergeCell ref="D9:D10"/>
    <mergeCell ref="E9:F9"/>
    <mergeCell ref="H9:H10"/>
    <mergeCell ref="I9:J9"/>
    <mergeCell ref="L9:L10"/>
    <mergeCell ref="M13:N13"/>
    <mergeCell ref="D11:D12"/>
    <mergeCell ref="E11:F11"/>
    <mergeCell ref="H11:H12"/>
    <mergeCell ref="I11:J11"/>
    <mergeCell ref="L11:L12"/>
    <mergeCell ref="M11:N11"/>
    <mergeCell ref="D13:D14"/>
    <mergeCell ref="E13:F13"/>
    <mergeCell ref="H13:H14"/>
    <mergeCell ref="I13:J13"/>
    <mergeCell ref="L13:L14"/>
    <mergeCell ref="M17:N17"/>
    <mergeCell ref="D15:D16"/>
    <mergeCell ref="E15:F15"/>
    <mergeCell ref="H15:H16"/>
    <mergeCell ref="I15:J15"/>
    <mergeCell ref="L15:L16"/>
    <mergeCell ref="M15:N15"/>
    <mergeCell ref="D17:D18"/>
    <mergeCell ref="E17:F17"/>
    <mergeCell ref="H17:H18"/>
    <mergeCell ref="I17:J17"/>
    <mergeCell ref="L17:L18"/>
    <mergeCell ref="M21:N21"/>
    <mergeCell ref="D19:D20"/>
    <mergeCell ref="E19:F19"/>
    <mergeCell ref="H19:H20"/>
    <mergeCell ref="I19:J19"/>
    <mergeCell ref="L19:L20"/>
    <mergeCell ref="M19:N19"/>
    <mergeCell ref="D21:D22"/>
    <mergeCell ref="E21:F21"/>
    <mergeCell ref="H21:H22"/>
    <mergeCell ref="I21:J21"/>
    <mergeCell ref="L21:L22"/>
    <mergeCell ref="M23:N23"/>
    <mergeCell ref="A23:B24"/>
    <mergeCell ref="D23:D24"/>
    <mergeCell ref="E23:F23"/>
    <mergeCell ref="H23:H24"/>
    <mergeCell ref="I23:J23"/>
    <mergeCell ref="L23:L24"/>
  </mergeCells>
  <pageMargins left="0.56999999999999995" right="0.25" top="0.75" bottom="0.75" header="0.3" footer="0.3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E544-8295-40A0-A84B-D82811C9AF14}">
  <sheetPr codeName="Sheet13">
    <tabColor rgb="FF66CCFF"/>
    <pageSetUpPr fitToPage="1"/>
  </sheetPr>
  <dimension ref="A1:N25"/>
  <sheetViews>
    <sheetView showGridLines="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6" width="15.6640625" style="10" customWidth="1"/>
    <col min="7" max="7" width="1.33203125" style="10" customWidth="1"/>
    <col min="8" max="8" width="3.33203125" style="10" customWidth="1"/>
    <col min="9" max="10" width="15.6640625" style="10" customWidth="1"/>
    <col min="11" max="11" width="1.33203125" style="10" customWidth="1"/>
    <col min="12" max="12" width="3.33203125" style="10" customWidth="1"/>
    <col min="13" max="14" width="15.66406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52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49</v>
      </c>
      <c r="F4" s="113"/>
      <c r="G4" s="47"/>
      <c r="H4" s="14"/>
      <c r="I4" s="113" t="s">
        <v>49</v>
      </c>
      <c r="J4" s="113"/>
      <c r="K4" s="47"/>
      <c r="L4" s="48"/>
      <c r="M4" s="113" t="s">
        <v>49</v>
      </c>
      <c r="N4" s="113"/>
    </row>
    <row r="5" spans="1:14" ht="21" customHeight="1" x14ac:dyDescent="0.3">
      <c r="A5" s="49" t="s">
        <v>23</v>
      </c>
      <c r="B5" s="50">
        <f>+'Closing Dates'!B12</f>
        <v>46344</v>
      </c>
      <c r="C5" s="14"/>
      <c r="D5" s="109">
        <v>1</v>
      </c>
      <c r="E5" s="111"/>
      <c r="F5" s="112"/>
      <c r="G5" s="37"/>
      <c r="H5" s="109">
        <v>11</v>
      </c>
      <c r="I5" s="106"/>
      <c r="J5" s="107"/>
      <c r="K5" s="37"/>
      <c r="L5" s="109">
        <v>21</v>
      </c>
      <c r="M5" s="106"/>
      <c r="N5" s="107"/>
    </row>
    <row r="6" spans="1:14" ht="21" customHeight="1" thickBot="1" x14ac:dyDescent="0.35">
      <c r="A6" s="22" t="s">
        <v>24</v>
      </c>
      <c r="B6" s="23">
        <f>+B5+7</f>
        <v>46351</v>
      </c>
      <c r="C6" s="14"/>
      <c r="D6" s="110"/>
      <c r="E6" s="15" t="s">
        <v>21</v>
      </c>
      <c r="F6" s="24"/>
      <c r="G6" s="37"/>
      <c r="H6" s="110"/>
      <c r="I6" s="15" t="s">
        <v>21</v>
      </c>
      <c r="J6" s="24"/>
      <c r="K6" s="37"/>
      <c r="L6" s="110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37"/>
      <c r="H7" s="109">
        <v>12</v>
      </c>
      <c r="I7" s="106"/>
      <c r="J7" s="107"/>
      <c r="K7" s="37"/>
      <c r="L7" s="109">
        <v>22</v>
      </c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37"/>
      <c r="H8" s="110"/>
      <c r="I8" s="15" t="s">
        <v>21</v>
      </c>
      <c r="J8" s="24"/>
      <c r="K8" s="37"/>
      <c r="L8" s="110"/>
      <c r="M8" s="15" t="s">
        <v>21</v>
      </c>
      <c r="N8" s="24"/>
    </row>
    <row r="9" spans="1:14" ht="21" customHeight="1" x14ac:dyDescent="0.3">
      <c r="A9" s="18" t="s">
        <v>15</v>
      </c>
      <c r="B9" s="19">
        <v>46411</v>
      </c>
      <c r="C9" s="14"/>
      <c r="D9" s="109">
        <v>3</v>
      </c>
      <c r="E9" s="111"/>
      <c r="F9" s="112"/>
      <c r="G9" s="37"/>
      <c r="H9" s="109">
        <v>13</v>
      </c>
      <c r="I9" s="106"/>
      <c r="J9" s="107"/>
      <c r="K9" s="37"/>
      <c r="L9" s="109">
        <v>23</v>
      </c>
      <c r="M9" s="106"/>
      <c r="N9" s="107"/>
    </row>
    <row r="10" spans="1:14" ht="21" customHeight="1" thickBot="1" x14ac:dyDescent="0.35">
      <c r="A10" s="20" t="s">
        <v>107</v>
      </c>
      <c r="B10" s="21">
        <v>46418</v>
      </c>
      <c r="C10" s="14"/>
      <c r="D10" s="110"/>
      <c r="E10" s="15" t="s">
        <v>21</v>
      </c>
      <c r="F10" s="24"/>
      <c r="G10" s="37"/>
      <c r="H10" s="110"/>
      <c r="I10" s="15" t="s">
        <v>21</v>
      </c>
      <c r="J10" s="24"/>
      <c r="K10" s="37"/>
      <c r="L10" s="110"/>
      <c r="M10" s="15" t="s">
        <v>21</v>
      </c>
      <c r="N10" s="24"/>
    </row>
    <row r="11" spans="1:14" ht="21" customHeight="1" x14ac:dyDescent="0.3">
      <c r="A11" s="20" t="s">
        <v>110</v>
      </c>
      <c r="B11" s="21">
        <v>46431</v>
      </c>
      <c r="C11" s="14"/>
      <c r="D11" s="109">
        <v>4</v>
      </c>
      <c r="E11" s="111"/>
      <c r="F11" s="112"/>
      <c r="G11" s="37"/>
      <c r="H11" s="109">
        <v>14</v>
      </c>
      <c r="I11" s="106"/>
      <c r="J11" s="107"/>
      <c r="K11" s="37"/>
      <c r="L11" s="109">
        <v>24</v>
      </c>
      <c r="M11" s="106"/>
      <c r="N11" s="107"/>
    </row>
    <row r="12" spans="1:14" ht="21" customHeight="1" thickBot="1" x14ac:dyDescent="0.35">
      <c r="A12" s="22" t="s">
        <v>16</v>
      </c>
      <c r="B12" s="23">
        <v>46438</v>
      </c>
      <c r="C12" s="14"/>
      <c r="D12" s="110"/>
      <c r="E12" s="15" t="s">
        <v>21</v>
      </c>
      <c r="F12" s="24"/>
      <c r="G12" s="37"/>
      <c r="H12" s="110"/>
      <c r="I12" s="15" t="s">
        <v>21</v>
      </c>
      <c r="J12" s="24"/>
      <c r="K12" s="37"/>
      <c r="L12" s="110"/>
      <c r="M12" s="15" t="s">
        <v>21</v>
      </c>
      <c r="N12" s="24"/>
    </row>
    <row r="13" spans="1:14" ht="21" customHeight="1" x14ac:dyDescent="0.3">
      <c r="A13" s="14"/>
      <c r="B13" s="17"/>
      <c r="C13" s="14"/>
      <c r="D13" s="109">
        <v>5</v>
      </c>
      <c r="E13" s="111"/>
      <c r="F13" s="112"/>
      <c r="G13" s="37"/>
      <c r="H13" s="109">
        <v>15</v>
      </c>
      <c r="I13" s="106"/>
      <c r="J13" s="107"/>
      <c r="K13" s="37"/>
      <c r="L13" s="109">
        <v>25</v>
      </c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37"/>
      <c r="H14" s="110"/>
      <c r="I14" s="15" t="s">
        <v>21</v>
      </c>
      <c r="J14" s="24"/>
      <c r="K14" s="37"/>
      <c r="L14" s="110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37"/>
      <c r="H15" s="109">
        <v>16</v>
      </c>
      <c r="I15" s="106"/>
      <c r="J15" s="107"/>
      <c r="K15" s="37"/>
      <c r="L15" s="109">
        <v>26</v>
      </c>
      <c r="M15" s="106"/>
      <c r="N15" s="107"/>
    </row>
    <row r="16" spans="1:14" ht="21" customHeight="1" thickBot="1" x14ac:dyDescent="0.35">
      <c r="A16" s="14"/>
      <c r="B16" s="29" t="s">
        <v>128</v>
      </c>
      <c r="C16" s="14"/>
      <c r="D16" s="110"/>
      <c r="E16" s="15" t="s">
        <v>21</v>
      </c>
      <c r="F16" s="24"/>
      <c r="G16" s="37"/>
      <c r="H16" s="110"/>
      <c r="I16" s="15" t="s">
        <v>21</v>
      </c>
      <c r="J16" s="24"/>
      <c r="K16" s="37"/>
      <c r="L16" s="110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+B15*95</f>
        <v>0</v>
      </c>
      <c r="C17" s="14"/>
      <c r="D17" s="109">
        <v>7</v>
      </c>
      <c r="E17" s="111"/>
      <c r="F17" s="112"/>
      <c r="G17" s="37"/>
      <c r="H17" s="109">
        <v>17</v>
      </c>
      <c r="I17" s="106"/>
      <c r="J17" s="107"/>
      <c r="K17" s="37"/>
      <c r="L17" s="109">
        <v>27</v>
      </c>
      <c r="M17" s="106"/>
      <c r="N17" s="107"/>
    </row>
    <row r="18" spans="1:14" ht="21" customHeight="1" thickTop="1" thickBot="1" x14ac:dyDescent="0.35">
      <c r="C18" s="14"/>
      <c r="D18" s="110"/>
      <c r="E18" s="15" t="s">
        <v>21</v>
      </c>
      <c r="F18" s="24"/>
      <c r="G18" s="37"/>
      <c r="H18" s="110"/>
      <c r="I18" s="15" t="s">
        <v>21</v>
      </c>
      <c r="J18" s="24"/>
      <c r="K18" s="37"/>
      <c r="L18" s="110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37"/>
      <c r="H19" s="109">
        <v>18</v>
      </c>
      <c r="I19" s="106"/>
      <c r="J19" s="107"/>
      <c r="K19" s="37"/>
      <c r="L19" s="109">
        <v>28</v>
      </c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37"/>
      <c r="H20" s="110"/>
      <c r="I20" s="15" t="s">
        <v>21</v>
      </c>
      <c r="J20" s="24"/>
      <c r="K20" s="37"/>
      <c r="L20" s="110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37"/>
      <c r="H21" s="109">
        <v>19</v>
      </c>
      <c r="I21" s="106"/>
      <c r="J21" s="107"/>
      <c r="K21" s="37"/>
      <c r="L21" s="109">
        <v>29</v>
      </c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37"/>
      <c r="H22" s="110"/>
      <c r="I22" s="15" t="s">
        <v>21</v>
      </c>
      <c r="J22" s="24"/>
      <c r="K22" s="37"/>
      <c r="L22" s="110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37"/>
      <c r="H23" s="109">
        <v>20</v>
      </c>
      <c r="I23" s="106"/>
      <c r="J23" s="107"/>
      <c r="K23" s="37"/>
      <c r="L23" s="109">
        <v>30</v>
      </c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37"/>
      <c r="H24" s="110"/>
      <c r="I24" s="15" t="s">
        <v>21</v>
      </c>
      <c r="J24" s="24"/>
      <c r="K24" s="37"/>
      <c r="L24" s="110"/>
      <c r="M24" s="15" t="s">
        <v>21</v>
      </c>
      <c r="N24" s="24"/>
    </row>
    <row r="25" spans="1:14" ht="4.5" customHeight="1" x14ac:dyDescent="0.3"/>
  </sheetData>
  <sheetProtection sheet="1" selectLockedCells="1"/>
  <mergeCells count="64">
    <mergeCell ref="E4:F4"/>
    <mergeCell ref="I4:J4"/>
    <mergeCell ref="M4:N4"/>
    <mergeCell ref="D5:D6"/>
    <mergeCell ref="E5:F5"/>
    <mergeCell ref="H5:H6"/>
    <mergeCell ref="I5:J5"/>
    <mergeCell ref="L5:L6"/>
    <mergeCell ref="M5:N5"/>
    <mergeCell ref="M9:N9"/>
    <mergeCell ref="D7:D8"/>
    <mergeCell ref="E7:F7"/>
    <mergeCell ref="H7:H8"/>
    <mergeCell ref="I7:J7"/>
    <mergeCell ref="L7:L8"/>
    <mergeCell ref="M7:N7"/>
    <mergeCell ref="D9:D10"/>
    <mergeCell ref="E9:F9"/>
    <mergeCell ref="H9:H10"/>
    <mergeCell ref="I9:J9"/>
    <mergeCell ref="L9:L10"/>
    <mergeCell ref="M13:N13"/>
    <mergeCell ref="D11:D12"/>
    <mergeCell ref="E11:F11"/>
    <mergeCell ref="H11:H12"/>
    <mergeCell ref="I11:J11"/>
    <mergeCell ref="L11:L12"/>
    <mergeCell ref="M11:N11"/>
    <mergeCell ref="D13:D14"/>
    <mergeCell ref="E13:F13"/>
    <mergeCell ref="H13:H14"/>
    <mergeCell ref="I13:J13"/>
    <mergeCell ref="L13:L14"/>
    <mergeCell ref="M17:N17"/>
    <mergeCell ref="D15:D16"/>
    <mergeCell ref="E15:F15"/>
    <mergeCell ref="H15:H16"/>
    <mergeCell ref="I15:J15"/>
    <mergeCell ref="L15:L16"/>
    <mergeCell ref="M15:N15"/>
    <mergeCell ref="D17:D18"/>
    <mergeCell ref="E17:F17"/>
    <mergeCell ref="H17:H18"/>
    <mergeCell ref="I17:J17"/>
    <mergeCell ref="L17:L18"/>
    <mergeCell ref="M21:N21"/>
    <mergeCell ref="D19:D20"/>
    <mergeCell ref="E19:F19"/>
    <mergeCell ref="H19:H20"/>
    <mergeCell ref="I19:J19"/>
    <mergeCell ref="L19:L20"/>
    <mergeCell ref="M19:N19"/>
    <mergeCell ref="D21:D22"/>
    <mergeCell ref="E21:F21"/>
    <mergeCell ref="H21:H22"/>
    <mergeCell ref="I21:J21"/>
    <mergeCell ref="L21:L22"/>
    <mergeCell ref="M23:N23"/>
    <mergeCell ref="A23:B24"/>
    <mergeCell ref="D23:D24"/>
    <mergeCell ref="E23:F23"/>
    <mergeCell ref="H23:H24"/>
    <mergeCell ref="I23:J23"/>
    <mergeCell ref="L23:L24"/>
  </mergeCells>
  <pageMargins left="0.56999999999999995" right="0.25" top="0.75" bottom="0.75" header="0.3" footer="0.3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EB53-4643-4EDE-9435-A99B47992CBB}">
  <sheetPr codeName="Sheet14">
    <tabColor rgb="FF002060"/>
    <pageSetUpPr fitToPage="1"/>
  </sheetPr>
  <dimension ref="A1:N25"/>
  <sheetViews>
    <sheetView showGridLines="0" workbookViewId="0">
      <selection activeCell="E23" sqref="E23:F23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6" width="15.6640625" style="10" customWidth="1"/>
    <col min="7" max="7" width="1.33203125" style="10" customWidth="1"/>
    <col min="8" max="8" width="3.33203125" style="10" customWidth="1"/>
    <col min="9" max="10" width="15.6640625" style="10" customWidth="1"/>
    <col min="11" max="11" width="1.33203125" style="10" customWidth="1"/>
    <col min="12" max="12" width="3.33203125" style="10" customWidth="1"/>
    <col min="13" max="14" width="15.66406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54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49</v>
      </c>
      <c r="F4" s="113"/>
      <c r="G4" s="47"/>
      <c r="H4" s="14"/>
      <c r="I4" s="113" t="s">
        <v>49</v>
      </c>
      <c r="J4" s="113"/>
      <c r="K4" s="47"/>
      <c r="L4" s="48"/>
      <c r="M4" s="113" t="s">
        <v>49</v>
      </c>
      <c r="N4" s="113"/>
    </row>
    <row r="5" spans="1:14" ht="21" customHeight="1" x14ac:dyDescent="0.3">
      <c r="A5" s="49" t="s">
        <v>23</v>
      </c>
      <c r="B5" s="50">
        <f>+'Closing Dates'!B11</f>
        <v>46344</v>
      </c>
      <c r="C5" s="14"/>
      <c r="D5" s="109">
        <v>1</v>
      </c>
      <c r="E5" s="111"/>
      <c r="F5" s="112"/>
      <c r="G5" s="37"/>
      <c r="H5" s="109">
        <v>11</v>
      </c>
      <c r="I5" s="106"/>
      <c r="J5" s="107"/>
      <c r="K5" s="37"/>
      <c r="L5" s="109">
        <v>21</v>
      </c>
      <c r="M5" s="106"/>
      <c r="N5" s="107"/>
    </row>
    <row r="6" spans="1:14" ht="21" customHeight="1" thickBot="1" x14ac:dyDescent="0.35">
      <c r="A6" s="22" t="s">
        <v>24</v>
      </c>
      <c r="B6" s="23">
        <f>+B5+7</f>
        <v>46351</v>
      </c>
      <c r="C6" s="14"/>
      <c r="D6" s="110"/>
      <c r="E6" s="15" t="s">
        <v>21</v>
      </c>
      <c r="F6" s="24"/>
      <c r="G6" s="37"/>
      <c r="H6" s="110"/>
      <c r="I6" s="15" t="s">
        <v>21</v>
      </c>
      <c r="J6" s="24"/>
      <c r="K6" s="37"/>
      <c r="L6" s="110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37"/>
      <c r="H7" s="109">
        <v>12</v>
      </c>
      <c r="I7" s="106"/>
      <c r="J7" s="107"/>
      <c r="K7" s="37"/>
      <c r="L7" s="109">
        <v>22</v>
      </c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37"/>
      <c r="H8" s="110"/>
      <c r="I8" s="15" t="s">
        <v>21</v>
      </c>
      <c r="J8" s="24"/>
      <c r="K8" s="37"/>
      <c r="L8" s="110"/>
      <c r="M8" s="15" t="s">
        <v>21</v>
      </c>
      <c r="N8" s="24"/>
    </row>
    <row r="9" spans="1:14" ht="21" customHeight="1" x14ac:dyDescent="0.3">
      <c r="A9" s="18" t="s">
        <v>15</v>
      </c>
      <c r="B9" s="19">
        <v>46411</v>
      </c>
      <c r="C9" s="14"/>
      <c r="D9" s="109">
        <v>3</v>
      </c>
      <c r="E9" s="111"/>
      <c r="F9" s="112"/>
      <c r="G9" s="37"/>
      <c r="H9" s="109">
        <v>13</v>
      </c>
      <c r="I9" s="106"/>
      <c r="J9" s="107"/>
      <c r="K9" s="37"/>
      <c r="L9" s="109">
        <v>23</v>
      </c>
      <c r="M9" s="106"/>
      <c r="N9" s="107"/>
    </row>
    <row r="10" spans="1:14" ht="21" customHeight="1" thickBot="1" x14ac:dyDescent="0.35">
      <c r="A10" s="20" t="s">
        <v>107</v>
      </c>
      <c r="B10" s="21">
        <v>46418</v>
      </c>
      <c r="C10" s="14"/>
      <c r="D10" s="110"/>
      <c r="E10" s="15" t="s">
        <v>21</v>
      </c>
      <c r="F10" s="24"/>
      <c r="G10" s="37"/>
      <c r="H10" s="110"/>
      <c r="I10" s="15" t="s">
        <v>21</v>
      </c>
      <c r="J10" s="24"/>
      <c r="K10" s="37"/>
      <c r="L10" s="110"/>
      <c r="M10" s="15" t="s">
        <v>21</v>
      </c>
      <c r="N10" s="24"/>
    </row>
    <row r="11" spans="1:14" ht="21" customHeight="1" x14ac:dyDescent="0.3">
      <c r="A11" s="20" t="s">
        <v>110</v>
      </c>
      <c r="B11" s="21">
        <v>46431</v>
      </c>
      <c r="C11" s="14"/>
      <c r="D11" s="109">
        <v>4</v>
      </c>
      <c r="E11" s="111"/>
      <c r="F11" s="112"/>
      <c r="G11" s="37"/>
      <c r="H11" s="109">
        <v>14</v>
      </c>
      <c r="I11" s="106"/>
      <c r="J11" s="107"/>
      <c r="K11" s="37"/>
      <c r="L11" s="109">
        <v>24</v>
      </c>
      <c r="M11" s="106"/>
      <c r="N11" s="107"/>
    </row>
    <row r="12" spans="1:14" ht="21" customHeight="1" thickBot="1" x14ac:dyDescent="0.35">
      <c r="A12" s="22" t="s">
        <v>16</v>
      </c>
      <c r="B12" s="23">
        <v>46438</v>
      </c>
      <c r="C12" s="14"/>
      <c r="D12" s="110"/>
      <c r="E12" s="15" t="s">
        <v>21</v>
      </c>
      <c r="F12" s="24"/>
      <c r="G12" s="37"/>
      <c r="H12" s="110"/>
      <c r="I12" s="15" t="s">
        <v>21</v>
      </c>
      <c r="J12" s="24"/>
      <c r="K12" s="37"/>
      <c r="L12" s="110"/>
      <c r="M12" s="15" t="s">
        <v>21</v>
      </c>
      <c r="N12" s="24"/>
    </row>
    <row r="13" spans="1:14" ht="21" customHeight="1" x14ac:dyDescent="0.3">
      <c r="A13" s="14"/>
      <c r="B13" s="17"/>
      <c r="C13" s="14"/>
      <c r="D13" s="109">
        <v>5</v>
      </c>
      <c r="E13" s="111"/>
      <c r="F13" s="112"/>
      <c r="G13" s="37"/>
      <c r="H13" s="109">
        <v>15</v>
      </c>
      <c r="I13" s="106"/>
      <c r="J13" s="107"/>
      <c r="K13" s="37"/>
      <c r="L13" s="109">
        <v>25</v>
      </c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37"/>
      <c r="H14" s="110"/>
      <c r="I14" s="15" t="s">
        <v>21</v>
      </c>
      <c r="J14" s="24"/>
      <c r="K14" s="37"/>
      <c r="L14" s="110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37"/>
      <c r="H15" s="109">
        <v>16</v>
      </c>
      <c r="I15" s="106"/>
      <c r="J15" s="107"/>
      <c r="K15" s="37"/>
      <c r="L15" s="109">
        <v>26</v>
      </c>
      <c r="M15" s="106"/>
      <c r="N15" s="107"/>
    </row>
    <row r="16" spans="1:14" ht="21" customHeight="1" thickBot="1" x14ac:dyDescent="0.35">
      <c r="A16" s="14"/>
      <c r="B16" s="29" t="s">
        <v>128</v>
      </c>
      <c r="C16" s="14"/>
      <c r="D16" s="110"/>
      <c r="E16" s="15" t="s">
        <v>21</v>
      </c>
      <c r="F16" s="24"/>
      <c r="G16" s="37"/>
      <c r="H16" s="110"/>
      <c r="I16" s="15" t="s">
        <v>21</v>
      </c>
      <c r="J16" s="24"/>
      <c r="K16" s="37"/>
      <c r="L16" s="110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+B15*95</f>
        <v>0</v>
      </c>
      <c r="C17" s="14"/>
      <c r="D17" s="109">
        <v>7</v>
      </c>
      <c r="E17" s="111"/>
      <c r="F17" s="112"/>
      <c r="G17" s="37"/>
      <c r="H17" s="109">
        <v>17</v>
      </c>
      <c r="I17" s="106"/>
      <c r="J17" s="107"/>
      <c r="K17" s="37"/>
      <c r="L17" s="109">
        <v>27</v>
      </c>
      <c r="M17" s="106"/>
      <c r="N17" s="107"/>
    </row>
    <row r="18" spans="1:14" ht="21" customHeight="1" thickTop="1" thickBot="1" x14ac:dyDescent="0.35">
      <c r="C18" s="14"/>
      <c r="D18" s="110"/>
      <c r="E18" s="15" t="s">
        <v>21</v>
      </c>
      <c r="F18" s="24"/>
      <c r="G18" s="37"/>
      <c r="H18" s="110"/>
      <c r="I18" s="15" t="s">
        <v>21</v>
      </c>
      <c r="J18" s="24"/>
      <c r="K18" s="37"/>
      <c r="L18" s="110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37"/>
      <c r="H19" s="109">
        <v>18</v>
      </c>
      <c r="I19" s="106"/>
      <c r="J19" s="107"/>
      <c r="K19" s="37"/>
      <c r="L19" s="109">
        <v>28</v>
      </c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37"/>
      <c r="H20" s="110"/>
      <c r="I20" s="15" t="s">
        <v>21</v>
      </c>
      <c r="J20" s="24"/>
      <c r="K20" s="37"/>
      <c r="L20" s="110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37"/>
      <c r="H21" s="109">
        <v>19</v>
      </c>
      <c r="I21" s="106"/>
      <c r="J21" s="107"/>
      <c r="K21" s="37"/>
      <c r="L21" s="109">
        <v>29</v>
      </c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37"/>
      <c r="H22" s="110"/>
      <c r="I22" s="15" t="s">
        <v>21</v>
      </c>
      <c r="J22" s="24"/>
      <c r="K22" s="37"/>
      <c r="L22" s="110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37"/>
      <c r="H23" s="109">
        <v>20</v>
      </c>
      <c r="I23" s="106"/>
      <c r="J23" s="107"/>
      <c r="K23" s="37"/>
      <c r="L23" s="109">
        <v>30</v>
      </c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37"/>
      <c r="H24" s="110"/>
      <c r="I24" s="15" t="s">
        <v>21</v>
      </c>
      <c r="J24" s="24"/>
      <c r="K24" s="37"/>
      <c r="L24" s="110"/>
      <c r="M24" s="15" t="s">
        <v>21</v>
      </c>
      <c r="N24" s="24"/>
    </row>
    <row r="25" spans="1:14" ht="4.5" customHeight="1" x14ac:dyDescent="0.3"/>
  </sheetData>
  <sheetProtection sheet="1" selectLockedCells="1"/>
  <mergeCells count="64">
    <mergeCell ref="E4:F4"/>
    <mergeCell ref="I4:J4"/>
    <mergeCell ref="M4:N4"/>
    <mergeCell ref="D5:D6"/>
    <mergeCell ref="E5:F5"/>
    <mergeCell ref="H5:H6"/>
    <mergeCell ref="I5:J5"/>
    <mergeCell ref="L5:L6"/>
    <mergeCell ref="M5:N5"/>
    <mergeCell ref="M9:N9"/>
    <mergeCell ref="D7:D8"/>
    <mergeCell ref="E7:F7"/>
    <mergeCell ref="H7:H8"/>
    <mergeCell ref="I7:J7"/>
    <mergeCell ref="L7:L8"/>
    <mergeCell ref="M7:N7"/>
    <mergeCell ref="D9:D10"/>
    <mergeCell ref="E9:F9"/>
    <mergeCell ref="H9:H10"/>
    <mergeCell ref="I9:J9"/>
    <mergeCell ref="L9:L10"/>
    <mergeCell ref="M13:N13"/>
    <mergeCell ref="D11:D12"/>
    <mergeCell ref="E11:F11"/>
    <mergeCell ref="H11:H12"/>
    <mergeCell ref="I11:J11"/>
    <mergeCell ref="L11:L12"/>
    <mergeCell ref="M11:N11"/>
    <mergeCell ref="D13:D14"/>
    <mergeCell ref="E13:F13"/>
    <mergeCell ref="H13:H14"/>
    <mergeCell ref="I13:J13"/>
    <mergeCell ref="L13:L14"/>
    <mergeCell ref="M17:N17"/>
    <mergeCell ref="D15:D16"/>
    <mergeCell ref="E15:F15"/>
    <mergeCell ref="H15:H16"/>
    <mergeCell ref="I15:J15"/>
    <mergeCell ref="L15:L16"/>
    <mergeCell ref="M15:N15"/>
    <mergeCell ref="D17:D18"/>
    <mergeCell ref="E17:F17"/>
    <mergeCell ref="H17:H18"/>
    <mergeCell ref="I17:J17"/>
    <mergeCell ref="L17:L18"/>
    <mergeCell ref="M21:N21"/>
    <mergeCell ref="D19:D20"/>
    <mergeCell ref="E19:F19"/>
    <mergeCell ref="H19:H20"/>
    <mergeCell ref="I19:J19"/>
    <mergeCell ref="L19:L20"/>
    <mergeCell ref="M19:N19"/>
    <mergeCell ref="D21:D22"/>
    <mergeCell ref="E21:F21"/>
    <mergeCell ref="H21:H22"/>
    <mergeCell ref="I21:J21"/>
    <mergeCell ref="L21:L22"/>
    <mergeCell ref="M23:N23"/>
    <mergeCell ref="A23:B24"/>
    <mergeCell ref="D23:D24"/>
    <mergeCell ref="E23:F23"/>
    <mergeCell ref="H23:H24"/>
    <mergeCell ref="I23:J23"/>
    <mergeCell ref="L23:L24"/>
  </mergeCells>
  <pageMargins left="0.56999999999999995" right="0.25" top="0.75" bottom="0.75" header="0.3" footer="0.3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431A-1FAD-4EFE-828B-7224AB3032B0}">
  <sheetPr codeName="Sheet15">
    <tabColor rgb="FF002060"/>
    <pageSetUpPr fitToPage="1"/>
  </sheetPr>
  <dimension ref="A1:N25"/>
  <sheetViews>
    <sheetView showGridLines="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6" width="15.6640625" style="10" customWidth="1"/>
    <col min="7" max="7" width="1.33203125" style="10" customWidth="1"/>
    <col min="8" max="8" width="3.33203125" style="10" customWidth="1"/>
    <col min="9" max="10" width="15.6640625" style="10" customWidth="1"/>
    <col min="11" max="11" width="1.33203125" style="10" customWidth="1"/>
    <col min="12" max="12" width="3.33203125" style="10" customWidth="1"/>
    <col min="13" max="14" width="15.66406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53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49</v>
      </c>
      <c r="F4" s="113"/>
      <c r="G4" s="47"/>
      <c r="H4" s="14"/>
      <c r="I4" s="113" t="s">
        <v>49</v>
      </c>
      <c r="J4" s="113"/>
      <c r="K4" s="47"/>
      <c r="L4" s="48"/>
      <c r="M4" s="113" t="s">
        <v>49</v>
      </c>
      <c r="N4" s="113"/>
    </row>
    <row r="5" spans="1:14" ht="21" customHeight="1" x14ac:dyDescent="0.3">
      <c r="A5" s="49" t="s">
        <v>23</v>
      </c>
      <c r="B5" s="50">
        <f>+'Closing Dates'!B12</f>
        <v>46344</v>
      </c>
      <c r="C5" s="14"/>
      <c r="D5" s="109">
        <v>1</v>
      </c>
      <c r="E5" s="111"/>
      <c r="F5" s="112"/>
      <c r="G5" s="37"/>
      <c r="H5" s="109">
        <v>11</v>
      </c>
      <c r="I5" s="106"/>
      <c r="J5" s="107"/>
      <c r="K5" s="37"/>
      <c r="L5" s="109">
        <v>21</v>
      </c>
      <c r="M5" s="106"/>
      <c r="N5" s="107"/>
    </row>
    <row r="6" spans="1:14" ht="21" customHeight="1" thickBot="1" x14ac:dyDescent="0.35">
      <c r="A6" s="22" t="s">
        <v>24</v>
      </c>
      <c r="B6" s="23">
        <f>+B5+7</f>
        <v>46351</v>
      </c>
      <c r="C6" s="14"/>
      <c r="D6" s="110"/>
      <c r="E6" s="15" t="s">
        <v>21</v>
      </c>
      <c r="F6" s="24"/>
      <c r="G6" s="37"/>
      <c r="H6" s="110"/>
      <c r="I6" s="15" t="s">
        <v>21</v>
      </c>
      <c r="J6" s="24"/>
      <c r="K6" s="37"/>
      <c r="L6" s="110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37"/>
      <c r="H7" s="109">
        <v>12</v>
      </c>
      <c r="I7" s="106"/>
      <c r="J7" s="107"/>
      <c r="K7" s="37"/>
      <c r="L7" s="109">
        <v>22</v>
      </c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37"/>
      <c r="H8" s="110"/>
      <c r="I8" s="15" t="s">
        <v>21</v>
      </c>
      <c r="J8" s="24"/>
      <c r="K8" s="37"/>
      <c r="L8" s="110"/>
      <c r="M8" s="15" t="s">
        <v>21</v>
      </c>
      <c r="N8" s="24"/>
    </row>
    <row r="9" spans="1:14" ht="21" customHeight="1" x14ac:dyDescent="0.3">
      <c r="A9" s="18" t="s">
        <v>15</v>
      </c>
      <c r="B9" s="19">
        <v>46411</v>
      </c>
      <c r="C9" s="14"/>
      <c r="D9" s="109">
        <v>3</v>
      </c>
      <c r="E9" s="111"/>
      <c r="F9" s="112"/>
      <c r="G9" s="37"/>
      <c r="H9" s="109">
        <v>13</v>
      </c>
      <c r="I9" s="106"/>
      <c r="J9" s="107"/>
      <c r="K9" s="37"/>
      <c r="L9" s="109">
        <v>23</v>
      </c>
      <c r="M9" s="106"/>
      <c r="N9" s="107"/>
    </row>
    <row r="10" spans="1:14" ht="21" customHeight="1" thickBot="1" x14ac:dyDescent="0.35">
      <c r="A10" s="20" t="s">
        <v>107</v>
      </c>
      <c r="B10" s="21">
        <v>46418</v>
      </c>
      <c r="C10" s="14"/>
      <c r="D10" s="110"/>
      <c r="E10" s="15" t="s">
        <v>21</v>
      </c>
      <c r="F10" s="24"/>
      <c r="G10" s="37"/>
      <c r="H10" s="110"/>
      <c r="I10" s="15" t="s">
        <v>21</v>
      </c>
      <c r="J10" s="24"/>
      <c r="K10" s="37"/>
      <c r="L10" s="110"/>
      <c r="M10" s="15" t="s">
        <v>21</v>
      </c>
      <c r="N10" s="24"/>
    </row>
    <row r="11" spans="1:14" ht="21" customHeight="1" x14ac:dyDescent="0.3">
      <c r="A11" s="20" t="s">
        <v>110</v>
      </c>
      <c r="B11" s="21">
        <v>46431</v>
      </c>
      <c r="C11" s="14"/>
      <c r="D11" s="109">
        <v>4</v>
      </c>
      <c r="E11" s="111"/>
      <c r="F11" s="112"/>
      <c r="G11" s="37"/>
      <c r="H11" s="109">
        <v>14</v>
      </c>
      <c r="I11" s="106"/>
      <c r="J11" s="107"/>
      <c r="K11" s="37"/>
      <c r="L11" s="109">
        <v>24</v>
      </c>
      <c r="M11" s="106"/>
      <c r="N11" s="107"/>
    </row>
    <row r="12" spans="1:14" ht="21" customHeight="1" thickBot="1" x14ac:dyDescent="0.35">
      <c r="A12" s="22" t="s">
        <v>16</v>
      </c>
      <c r="B12" s="23">
        <v>46438</v>
      </c>
      <c r="C12" s="14"/>
      <c r="D12" s="110"/>
      <c r="E12" s="15" t="s">
        <v>21</v>
      </c>
      <c r="F12" s="24"/>
      <c r="G12" s="37"/>
      <c r="H12" s="110"/>
      <c r="I12" s="15" t="s">
        <v>21</v>
      </c>
      <c r="J12" s="24"/>
      <c r="K12" s="37"/>
      <c r="L12" s="110"/>
      <c r="M12" s="15" t="s">
        <v>21</v>
      </c>
      <c r="N12" s="24"/>
    </row>
    <row r="13" spans="1:14" ht="21" customHeight="1" x14ac:dyDescent="0.3">
      <c r="A13" s="14"/>
      <c r="B13" s="17"/>
      <c r="C13" s="14"/>
      <c r="D13" s="109">
        <v>5</v>
      </c>
      <c r="E13" s="111"/>
      <c r="F13" s="112"/>
      <c r="G13" s="37"/>
      <c r="H13" s="109">
        <v>15</v>
      </c>
      <c r="I13" s="106"/>
      <c r="J13" s="107"/>
      <c r="K13" s="37"/>
      <c r="L13" s="109">
        <v>25</v>
      </c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37"/>
      <c r="H14" s="110"/>
      <c r="I14" s="15" t="s">
        <v>21</v>
      </c>
      <c r="J14" s="24"/>
      <c r="K14" s="37"/>
      <c r="L14" s="110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37"/>
      <c r="H15" s="109">
        <v>16</v>
      </c>
      <c r="I15" s="106"/>
      <c r="J15" s="107"/>
      <c r="K15" s="37"/>
      <c r="L15" s="109">
        <v>26</v>
      </c>
      <c r="M15" s="106"/>
      <c r="N15" s="107"/>
    </row>
    <row r="16" spans="1:14" ht="21" customHeight="1" thickBot="1" x14ac:dyDescent="0.35">
      <c r="A16" s="14"/>
      <c r="B16" s="29" t="s">
        <v>128</v>
      </c>
      <c r="C16" s="14"/>
      <c r="D16" s="110"/>
      <c r="E16" s="15" t="s">
        <v>21</v>
      </c>
      <c r="F16" s="24"/>
      <c r="G16" s="37"/>
      <c r="H16" s="110"/>
      <c r="I16" s="15" t="s">
        <v>21</v>
      </c>
      <c r="J16" s="24"/>
      <c r="K16" s="37"/>
      <c r="L16" s="110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+B15*95</f>
        <v>0</v>
      </c>
      <c r="C17" s="14"/>
      <c r="D17" s="109">
        <v>7</v>
      </c>
      <c r="E17" s="111"/>
      <c r="F17" s="112"/>
      <c r="G17" s="37"/>
      <c r="H17" s="109">
        <v>17</v>
      </c>
      <c r="I17" s="106"/>
      <c r="J17" s="107"/>
      <c r="K17" s="37"/>
      <c r="L17" s="109">
        <v>27</v>
      </c>
      <c r="M17" s="106"/>
      <c r="N17" s="107"/>
    </row>
    <row r="18" spans="1:14" ht="21" customHeight="1" thickTop="1" thickBot="1" x14ac:dyDescent="0.35">
      <c r="C18" s="14"/>
      <c r="D18" s="110"/>
      <c r="E18" s="15" t="s">
        <v>21</v>
      </c>
      <c r="F18" s="24"/>
      <c r="G18" s="37"/>
      <c r="H18" s="110"/>
      <c r="I18" s="15" t="s">
        <v>21</v>
      </c>
      <c r="J18" s="24"/>
      <c r="K18" s="37"/>
      <c r="L18" s="110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37"/>
      <c r="H19" s="109">
        <v>18</v>
      </c>
      <c r="I19" s="106"/>
      <c r="J19" s="107"/>
      <c r="K19" s="37"/>
      <c r="L19" s="109">
        <v>28</v>
      </c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37"/>
      <c r="H20" s="110"/>
      <c r="I20" s="15" t="s">
        <v>21</v>
      </c>
      <c r="J20" s="24"/>
      <c r="K20" s="37"/>
      <c r="L20" s="110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37"/>
      <c r="H21" s="109">
        <v>19</v>
      </c>
      <c r="I21" s="106"/>
      <c r="J21" s="107"/>
      <c r="K21" s="37"/>
      <c r="L21" s="109">
        <v>29</v>
      </c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37"/>
      <c r="H22" s="110"/>
      <c r="I22" s="15" t="s">
        <v>21</v>
      </c>
      <c r="J22" s="24"/>
      <c r="K22" s="37"/>
      <c r="L22" s="110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37"/>
      <c r="H23" s="109">
        <v>20</v>
      </c>
      <c r="I23" s="106"/>
      <c r="J23" s="107"/>
      <c r="K23" s="37"/>
      <c r="L23" s="109">
        <v>30</v>
      </c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37"/>
      <c r="H24" s="110"/>
      <c r="I24" s="15" t="s">
        <v>21</v>
      </c>
      <c r="J24" s="24"/>
      <c r="K24" s="37"/>
      <c r="L24" s="110"/>
      <c r="M24" s="15" t="s">
        <v>21</v>
      </c>
      <c r="N24" s="24"/>
    </row>
    <row r="25" spans="1:14" ht="4.5" customHeight="1" x14ac:dyDescent="0.3"/>
  </sheetData>
  <sheetProtection sheet="1" selectLockedCells="1"/>
  <mergeCells count="64">
    <mergeCell ref="E4:F4"/>
    <mergeCell ref="I4:J4"/>
    <mergeCell ref="M4:N4"/>
    <mergeCell ref="D5:D6"/>
    <mergeCell ref="E5:F5"/>
    <mergeCell ref="H5:H6"/>
    <mergeCell ref="I5:J5"/>
    <mergeCell ref="L5:L6"/>
    <mergeCell ref="M5:N5"/>
    <mergeCell ref="M9:N9"/>
    <mergeCell ref="D7:D8"/>
    <mergeCell ref="E7:F7"/>
    <mergeCell ref="H7:H8"/>
    <mergeCell ref="I7:J7"/>
    <mergeCell ref="L7:L8"/>
    <mergeCell ref="M7:N7"/>
    <mergeCell ref="D9:D10"/>
    <mergeCell ref="E9:F9"/>
    <mergeCell ref="H9:H10"/>
    <mergeCell ref="I9:J9"/>
    <mergeCell ref="L9:L10"/>
    <mergeCell ref="M13:N13"/>
    <mergeCell ref="D11:D12"/>
    <mergeCell ref="E11:F11"/>
    <mergeCell ref="H11:H12"/>
    <mergeCell ref="I11:J11"/>
    <mergeCell ref="L11:L12"/>
    <mergeCell ref="M11:N11"/>
    <mergeCell ref="D13:D14"/>
    <mergeCell ref="E13:F13"/>
    <mergeCell ref="H13:H14"/>
    <mergeCell ref="I13:J13"/>
    <mergeCell ref="L13:L14"/>
    <mergeCell ref="M17:N17"/>
    <mergeCell ref="D15:D16"/>
    <mergeCell ref="E15:F15"/>
    <mergeCell ref="H15:H16"/>
    <mergeCell ref="I15:J15"/>
    <mergeCell ref="L15:L16"/>
    <mergeCell ref="M15:N15"/>
    <mergeCell ref="D17:D18"/>
    <mergeCell ref="E17:F17"/>
    <mergeCell ref="H17:H18"/>
    <mergeCell ref="I17:J17"/>
    <mergeCell ref="L17:L18"/>
    <mergeCell ref="M21:N21"/>
    <mergeCell ref="D19:D20"/>
    <mergeCell ref="E19:F19"/>
    <mergeCell ref="H19:H20"/>
    <mergeCell ref="I19:J19"/>
    <mergeCell ref="L19:L20"/>
    <mergeCell ref="M19:N19"/>
    <mergeCell ref="D21:D22"/>
    <mergeCell ref="E21:F21"/>
    <mergeCell ref="H21:H22"/>
    <mergeCell ref="I21:J21"/>
    <mergeCell ref="L21:L22"/>
    <mergeCell ref="M23:N23"/>
    <mergeCell ref="A23:B24"/>
    <mergeCell ref="D23:D24"/>
    <mergeCell ref="E23:F23"/>
    <mergeCell ref="H23:H24"/>
    <mergeCell ref="I23:J23"/>
    <mergeCell ref="L23:L24"/>
  </mergeCells>
  <pageMargins left="0.56999999999999995" right="0.25" top="0.75" bottom="0.75" header="0.3" footer="0.3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3C521-92A7-4A96-8295-7A268D52065B}">
  <sheetPr codeName="Sheet16">
    <tabColor rgb="FF92D050"/>
    <pageSetUpPr fitToPage="1"/>
  </sheetPr>
  <dimension ref="A1:N25"/>
  <sheetViews>
    <sheetView showGridLines="0" workbookViewId="0">
      <selection activeCell="E17" sqref="E17:F17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8" width="11.33203125" style="10" customWidth="1"/>
    <col min="9" max="9" width="1.33203125" style="10" customWidth="1"/>
    <col min="10" max="10" width="3.33203125" style="10" customWidth="1"/>
    <col min="11" max="14" width="11.332031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44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19</v>
      </c>
      <c r="H4" s="113"/>
      <c r="I4" s="47"/>
      <c r="J4" s="48"/>
      <c r="K4" s="113" t="s">
        <v>17</v>
      </c>
      <c r="L4" s="113"/>
      <c r="M4" s="113" t="s">
        <v>19</v>
      </c>
      <c r="N4" s="113"/>
    </row>
    <row r="5" spans="1:14" ht="21" customHeight="1" x14ac:dyDescent="0.3">
      <c r="A5" s="49" t="s">
        <v>23</v>
      </c>
      <c r="B5" s="50">
        <f>+'Closing Dates'!B13</f>
        <v>46398</v>
      </c>
      <c r="C5" s="14"/>
      <c r="D5" s="109">
        <v>1</v>
      </c>
      <c r="E5" s="111"/>
      <c r="F5" s="112"/>
      <c r="G5" s="106"/>
      <c r="H5" s="107"/>
      <c r="I5" s="37"/>
      <c r="J5" s="109">
        <v>11</v>
      </c>
      <c r="K5" s="106"/>
      <c r="L5" s="107"/>
      <c r="M5" s="106"/>
      <c r="N5" s="107"/>
    </row>
    <row r="6" spans="1:14" ht="21" customHeight="1" thickBot="1" x14ac:dyDescent="0.35">
      <c r="A6" s="22" t="s">
        <v>24</v>
      </c>
      <c r="B6" s="23">
        <f>+B5+7</f>
        <v>46405</v>
      </c>
      <c r="C6" s="14"/>
      <c r="D6" s="110"/>
      <c r="E6" s="15" t="s">
        <v>21</v>
      </c>
      <c r="F6" s="24"/>
      <c r="G6" s="15" t="s">
        <v>21</v>
      </c>
      <c r="H6" s="24"/>
      <c r="I6" s="37"/>
      <c r="J6" s="110"/>
      <c r="K6" s="15" t="s">
        <v>21</v>
      </c>
      <c r="L6" s="24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37"/>
      <c r="J7" s="109">
        <v>12</v>
      </c>
      <c r="K7" s="106"/>
      <c r="L7" s="107"/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37"/>
      <c r="J8" s="110"/>
      <c r="K8" s="15" t="s">
        <v>21</v>
      </c>
      <c r="L8" s="24"/>
      <c r="M8" s="15" t="s">
        <v>21</v>
      </c>
      <c r="N8" s="24"/>
    </row>
    <row r="9" spans="1:14" ht="21" customHeight="1" x14ac:dyDescent="0.3">
      <c r="A9" s="18" t="s">
        <v>15</v>
      </c>
      <c r="B9" s="19">
        <v>46439</v>
      </c>
      <c r="C9" s="14"/>
      <c r="D9" s="109">
        <v>3</v>
      </c>
      <c r="E9" s="111"/>
      <c r="F9" s="112"/>
      <c r="G9" s="106"/>
      <c r="H9" s="107"/>
      <c r="I9" s="37"/>
      <c r="J9" s="109">
        <v>13</v>
      </c>
      <c r="K9" s="106"/>
      <c r="L9" s="107"/>
      <c r="M9" s="106"/>
      <c r="N9" s="107"/>
    </row>
    <row r="10" spans="1:14" ht="21" customHeight="1" thickBot="1" x14ac:dyDescent="0.35">
      <c r="A10" s="20" t="s">
        <v>107</v>
      </c>
      <c r="B10" s="21">
        <v>46445</v>
      </c>
      <c r="C10" s="14"/>
      <c r="D10" s="110"/>
      <c r="E10" s="15" t="s">
        <v>21</v>
      </c>
      <c r="F10" s="24"/>
      <c r="G10" s="15" t="s">
        <v>21</v>
      </c>
      <c r="H10" s="24"/>
      <c r="I10" s="37"/>
      <c r="J10" s="110"/>
      <c r="K10" s="15" t="s">
        <v>21</v>
      </c>
      <c r="L10" s="24"/>
      <c r="M10" s="15" t="s">
        <v>21</v>
      </c>
      <c r="N10" s="24"/>
    </row>
    <row r="11" spans="1:14" ht="21" customHeight="1" x14ac:dyDescent="0.3">
      <c r="A11" s="20" t="s">
        <v>110</v>
      </c>
      <c r="B11" s="44">
        <v>46446</v>
      </c>
      <c r="C11" s="14"/>
      <c r="D11" s="109">
        <v>4</v>
      </c>
      <c r="E11" s="111"/>
      <c r="F11" s="112"/>
      <c r="G11" s="106"/>
      <c r="H11" s="107"/>
      <c r="I11" s="37"/>
      <c r="J11" s="109">
        <v>14</v>
      </c>
      <c r="K11" s="106"/>
      <c r="L11" s="107"/>
      <c r="M11" s="106"/>
      <c r="N11" s="107"/>
    </row>
    <row r="12" spans="1:14" ht="21" customHeight="1" thickBot="1" x14ac:dyDescent="0.35">
      <c r="A12" s="22" t="s">
        <v>16</v>
      </c>
      <c r="B12" s="44">
        <v>46452</v>
      </c>
      <c r="C12" s="14"/>
      <c r="D12" s="110"/>
      <c r="E12" s="15" t="s">
        <v>21</v>
      </c>
      <c r="F12" s="24"/>
      <c r="G12" s="15" t="s">
        <v>21</v>
      </c>
      <c r="H12" s="24"/>
      <c r="I12" s="37"/>
      <c r="J12" s="110"/>
      <c r="K12" s="15" t="s">
        <v>21</v>
      </c>
      <c r="L12" s="24"/>
      <c r="M12" s="15" t="s">
        <v>21</v>
      </c>
      <c r="N12" s="24"/>
    </row>
    <row r="13" spans="1:14" ht="21" customHeight="1" x14ac:dyDescent="0.3">
      <c r="A13" s="46"/>
      <c r="B13" s="45"/>
      <c r="C13" s="14"/>
      <c r="D13" s="109">
        <v>5</v>
      </c>
      <c r="E13" s="111"/>
      <c r="F13" s="112"/>
      <c r="G13" s="106"/>
      <c r="H13" s="107"/>
      <c r="I13" s="37"/>
      <c r="J13" s="109">
        <v>15</v>
      </c>
      <c r="K13" s="106"/>
      <c r="L13" s="107"/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15" t="s">
        <v>21</v>
      </c>
      <c r="H14" s="24"/>
      <c r="I14" s="37"/>
      <c r="J14" s="110"/>
      <c r="K14" s="15" t="s">
        <v>21</v>
      </c>
      <c r="L14" s="24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106"/>
      <c r="H15" s="107"/>
      <c r="I15" s="37"/>
      <c r="J15" s="109">
        <v>16</v>
      </c>
      <c r="K15" s="106"/>
      <c r="L15" s="107"/>
      <c r="M15" s="106"/>
      <c r="N15" s="107"/>
    </row>
    <row r="16" spans="1:14" ht="21" customHeight="1" thickBot="1" x14ac:dyDescent="0.35">
      <c r="A16" s="14"/>
      <c r="B16" s="29" t="s">
        <v>126</v>
      </c>
      <c r="C16" s="14"/>
      <c r="D16" s="110"/>
      <c r="E16" s="15" t="s">
        <v>21</v>
      </c>
      <c r="F16" s="24"/>
      <c r="G16" s="15" t="s">
        <v>21</v>
      </c>
      <c r="H16" s="24"/>
      <c r="I16" s="37"/>
      <c r="J16" s="110"/>
      <c r="K16" s="15" t="s">
        <v>21</v>
      </c>
      <c r="L16" s="24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+B15*190</f>
        <v>0</v>
      </c>
      <c r="C17" s="14"/>
      <c r="D17" s="109">
        <v>7</v>
      </c>
      <c r="E17" s="111"/>
      <c r="F17" s="112"/>
      <c r="G17" s="106"/>
      <c r="H17" s="107"/>
      <c r="I17" s="37"/>
      <c r="J17" s="109">
        <v>17</v>
      </c>
      <c r="K17" s="106"/>
      <c r="L17" s="107"/>
      <c r="M17" s="106"/>
      <c r="N17" s="107"/>
    </row>
    <row r="18" spans="1:14" ht="21" customHeight="1" thickTop="1" thickBot="1" x14ac:dyDescent="0.35">
      <c r="A18" s="14"/>
      <c r="B18" s="38"/>
      <c r="C18" s="14"/>
      <c r="D18" s="110"/>
      <c r="E18" s="15" t="s">
        <v>21</v>
      </c>
      <c r="F18" s="24"/>
      <c r="G18" s="15" t="s">
        <v>21</v>
      </c>
      <c r="H18" s="24"/>
      <c r="I18" s="37"/>
      <c r="J18" s="110"/>
      <c r="K18" s="15" t="s">
        <v>21</v>
      </c>
      <c r="L18" s="24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106"/>
      <c r="H19" s="107"/>
      <c r="I19" s="37"/>
      <c r="J19" s="109">
        <v>18</v>
      </c>
      <c r="K19" s="106"/>
      <c r="L19" s="107"/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37"/>
      <c r="J20" s="110"/>
      <c r="K20" s="15" t="s">
        <v>21</v>
      </c>
      <c r="L20" s="24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106"/>
      <c r="H21" s="107"/>
      <c r="I21" s="37"/>
      <c r="J21" s="109">
        <v>19</v>
      </c>
      <c r="K21" s="106"/>
      <c r="L21" s="107"/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15" t="s">
        <v>21</v>
      </c>
      <c r="H22" s="24"/>
      <c r="I22" s="37"/>
      <c r="J22" s="110"/>
      <c r="K22" s="15" t="s">
        <v>21</v>
      </c>
      <c r="L22" s="24"/>
      <c r="M22" s="15" t="s">
        <v>21</v>
      </c>
      <c r="N22" s="24"/>
    </row>
    <row r="23" spans="1:14" ht="21" customHeight="1" x14ac:dyDescent="0.3">
      <c r="C23" s="14"/>
      <c r="D23" s="109">
        <v>10</v>
      </c>
      <c r="E23" s="111"/>
      <c r="F23" s="112"/>
      <c r="G23" s="106"/>
      <c r="H23" s="107"/>
      <c r="I23" s="37"/>
      <c r="J23" s="109">
        <v>20</v>
      </c>
      <c r="K23" s="106"/>
      <c r="L23" s="107"/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37"/>
      <c r="J24" s="110"/>
      <c r="K24" s="15" t="s">
        <v>21</v>
      </c>
      <c r="L24" s="24"/>
      <c r="M24" s="15" t="s">
        <v>21</v>
      </c>
      <c r="N24" s="24"/>
    </row>
    <row r="25" spans="1:14" ht="4.5" customHeight="1" x14ac:dyDescent="0.3">
      <c r="A25" s="108"/>
      <c r="B25" s="108"/>
    </row>
  </sheetData>
  <sheetProtection sheet="1" selectLockedCells="1"/>
  <mergeCells count="65">
    <mergeCell ref="E4:F4"/>
    <mergeCell ref="G4:H4"/>
    <mergeCell ref="K4:L4"/>
    <mergeCell ref="M4:N4"/>
    <mergeCell ref="D5:D6"/>
    <mergeCell ref="E5:F5"/>
    <mergeCell ref="G5:H5"/>
    <mergeCell ref="K5:L5"/>
    <mergeCell ref="M5:N5"/>
    <mergeCell ref="J5:J6"/>
    <mergeCell ref="D9:D10"/>
    <mergeCell ref="E9:F9"/>
    <mergeCell ref="G9:H9"/>
    <mergeCell ref="K9:L9"/>
    <mergeCell ref="M9:N9"/>
    <mergeCell ref="J9:J10"/>
    <mergeCell ref="D7:D8"/>
    <mergeCell ref="E7:F7"/>
    <mergeCell ref="G7:H7"/>
    <mergeCell ref="K7:L7"/>
    <mergeCell ref="M7:N7"/>
    <mergeCell ref="J7:J8"/>
    <mergeCell ref="D13:D14"/>
    <mergeCell ref="E13:F13"/>
    <mergeCell ref="G13:H13"/>
    <mergeCell ref="K13:L13"/>
    <mergeCell ref="M13:N13"/>
    <mergeCell ref="J13:J14"/>
    <mergeCell ref="D11:D12"/>
    <mergeCell ref="E11:F11"/>
    <mergeCell ref="G11:H11"/>
    <mergeCell ref="K11:L11"/>
    <mergeCell ref="M11:N11"/>
    <mergeCell ref="J11:J12"/>
    <mergeCell ref="D17:D18"/>
    <mergeCell ref="E17:F17"/>
    <mergeCell ref="G17:H17"/>
    <mergeCell ref="K17:L17"/>
    <mergeCell ref="M17:N17"/>
    <mergeCell ref="J17:J18"/>
    <mergeCell ref="D15:D16"/>
    <mergeCell ref="E15:F15"/>
    <mergeCell ref="G15:H15"/>
    <mergeCell ref="K15:L15"/>
    <mergeCell ref="M15:N15"/>
    <mergeCell ref="J15:J16"/>
    <mergeCell ref="M23:N23"/>
    <mergeCell ref="D19:D20"/>
    <mergeCell ref="E19:F19"/>
    <mergeCell ref="G19:H19"/>
    <mergeCell ref="K19:L19"/>
    <mergeCell ref="M19:N19"/>
    <mergeCell ref="D21:D22"/>
    <mergeCell ref="E21:F21"/>
    <mergeCell ref="G21:H21"/>
    <mergeCell ref="K21:L21"/>
    <mergeCell ref="M21:N21"/>
    <mergeCell ref="J19:J20"/>
    <mergeCell ref="J21:J22"/>
    <mergeCell ref="A24:B25"/>
    <mergeCell ref="D23:D24"/>
    <mergeCell ref="E23:F23"/>
    <mergeCell ref="G23:H23"/>
    <mergeCell ref="K23:L23"/>
    <mergeCell ref="J23:J24"/>
  </mergeCells>
  <pageMargins left="0.56999999999999995" right="0.25" top="0.75" bottom="0.75" header="0.3" footer="0.3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7768-39CA-4B20-896E-731D74BD5CBE}">
  <sheetPr codeName="Sheet18">
    <tabColor theme="5" tint="0.39997558519241921"/>
    <pageSetUpPr fitToPage="1"/>
  </sheetPr>
  <dimension ref="A1:N25"/>
  <sheetViews>
    <sheetView showGridLines="0" workbookViewId="0">
      <selection activeCell="E17" sqref="E17:F17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8" width="11.33203125" style="10" customWidth="1"/>
    <col min="9" max="9" width="1.33203125" style="10" customWidth="1"/>
    <col min="10" max="10" width="3.33203125" style="10" customWidth="1"/>
    <col min="11" max="14" width="11.332031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45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19</v>
      </c>
      <c r="H4" s="113"/>
      <c r="I4" s="47"/>
      <c r="J4" s="48"/>
      <c r="K4" s="113" t="s">
        <v>17</v>
      </c>
      <c r="L4" s="113"/>
      <c r="M4" s="113" t="s">
        <v>19</v>
      </c>
      <c r="N4" s="113"/>
    </row>
    <row r="5" spans="1:14" ht="21" customHeight="1" x14ac:dyDescent="0.3">
      <c r="A5" s="49" t="s">
        <v>23</v>
      </c>
      <c r="B5" s="50">
        <f>+'Closing Dates'!B19</f>
        <v>46454</v>
      </c>
      <c r="C5" s="14"/>
      <c r="D5" s="109">
        <v>1</v>
      </c>
      <c r="E5" s="111"/>
      <c r="F5" s="112"/>
      <c r="G5" s="106"/>
      <c r="H5" s="107"/>
      <c r="I5" s="37"/>
      <c r="J5" s="109">
        <v>11</v>
      </c>
      <c r="K5" s="106"/>
      <c r="L5" s="107"/>
      <c r="M5" s="106"/>
      <c r="N5" s="107"/>
    </row>
    <row r="6" spans="1:14" ht="21" customHeight="1" thickBot="1" x14ac:dyDescent="0.35">
      <c r="A6" s="22" t="s">
        <v>24</v>
      </c>
      <c r="B6" s="23">
        <f>+B5+7</f>
        <v>46461</v>
      </c>
      <c r="C6" s="14"/>
      <c r="D6" s="110"/>
      <c r="E6" s="15" t="s">
        <v>21</v>
      </c>
      <c r="F6" s="24"/>
      <c r="G6" s="15" t="s">
        <v>21</v>
      </c>
      <c r="H6" s="24"/>
      <c r="I6" s="37"/>
      <c r="J6" s="110"/>
      <c r="K6" s="15" t="s">
        <v>21</v>
      </c>
      <c r="L6" s="24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37"/>
      <c r="J7" s="109">
        <v>12</v>
      </c>
      <c r="K7" s="106"/>
      <c r="L7" s="107"/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37"/>
      <c r="J8" s="110"/>
      <c r="K8" s="15" t="s">
        <v>21</v>
      </c>
      <c r="L8" s="24"/>
      <c r="M8" s="15" t="s">
        <v>21</v>
      </c>
      <c r="N8" s="24"/>
    </row>
    <row r="9" spans="1:14" ht="21" customHeight="1" x14ac:dyDescent="0.3">
      <c r="A9" s="18" t="s">
        <v>15</v>
      </c>
      <c r="B9" s="19">
        <v>46508</v>
      </c>
      <c r="C9" s="14"/>
      <c r="D9" s="109">
        <v>3</v>
      </c>
      <c r="E9" s="111"/>
      <c r="F9" s="112"/>
      <c r="G9" s="106"/>
      <c r="H9" s="107"/>
      <c r="I9" s="37"/>
      <c r="J9" s="109">
        <v>13</v>
      </c>
      <c r="K9" s="106"/>
      <c r="L9" s="107"/>
      <c r="M9" s="106"/>
      <c r="N9" s="107"/>
    </row>
    <row r="10" spans="1:14" ht="21" customHeight="1" thickBot="1" x14ac:dyDescent="0.35">
      <c r="A10" s="20" t="s">
        <v>107</v>
      </c>
      <c r="B10" s="21">
        <v>46509</v>
      </c>
      <c r="C10" s="14"/>
      <c r="D10" s="110"/>
      <c r="E10" s="15" t="s">
        <v>21</v>
      </c>
      <c r="F10" s="24"/>
      <c r="G10" s="15" t="s">
        <v>21</v>
      </c>
      <c r="H10" s="24"/>
      <c r="I10" s="37"/>
      <c r="J10" s="110"/>
      <c r="K10" s="15" t="s">
        <v>21</v>
      </c>
      <c r="L10" s="24"/>
      <c r="M10" s="15" t="s">
        <v>21</v>
      </c>
      <c r="N10" s="24"/>
    </row>
    <row r="11" spans="1:14" ht="21" customHeight="1" x14ac:dyDescent="0.3">
      <c r="A11" s="20" t="s">
        <v>16</v>
      </c>
      <c r="B11" s="21">
        <v>46515</v>
      </c>
      <c r="C11" s="14"/>
      <c r="D11" s="109">
        <v>4</v>
      </c>
      <c r="E11" s="111"/>
      <c r="F11" s="112"/>
      <c r="G11" s="106"/>
      <c r="H11" s="107"/>
      <c r="I11" s="37"/>
      <c r="J11" s="109">
        <v>14</v>
      </c>
      <c r="K11" s="106"/>
      <c r="L11" s="107"/>
      <c r="M11" s="106"/>
      <c r="N11" s="107"/>
    </row>
    <row r="12" spans="1:14" ht="21" customHeight="1" thickBot="1" x14ac:dyDescent="0.35">
      <c r="A12" s="22" t="s">
        <v>111</v>
      </c>
      <c r="B12" s="23">
        <v>46516</v>
      </c>
      <c r="C12" s="14"/>
      <c r="D12" s="110"/>
      <c r="E12" s="15" t="s">
        <v>21</v>
      </c>
      <c r="F12" s="24"/>
      <c r="G12" s="15" t="s">
        <v>21</v>
      </c>
      <c r="H12" s="24"/>
      <c r="I12" s="37"/>
      <c r="J12" s="110"/>
      <c r="K12" s="15" t="s">
        <v>21</v>
      </c>
      <c r="L12" s="24"/>
      <c r="M12" s="15" t="s">
        <v>21</v>
      </c>
      <c r="N12" s="24"/>
    </row>
    <row r="13" spans="1:14" ht="21" customHeight="1" x14ac:dyDescent="0.3">
      <c r="A13" s="14"/>
      <c r="B13" s="17"/>
      <c r="C13" s="14"/>
      <c r="D13" s="109">
        <v>5</v>
      </c>
      <c r="E13" s="111"/>
      <c r="F13" s="112"/>
      <c r="G13" s="106"/>
      <c r="H13" s="107"/>
      <c r="I13" s="37"/>
      <c r="J13" s="109">
        <v>15</v>
      </c>
      <c r="K13" s="106"/>
      <c r="L13" s="107"/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15" t="s">
        <v>21</v>
      </c>
      <c r="H14" s="24"/>
      <c r="I14" s="37"/>
      <c r="J14" s="110"/>
      <c r="K14" s="15" t="s">
        <v>21</v>
      </c>
      <c r="L14" s="24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106"/>
      <c r="H15" s="107"/>
      <c r="I15" s="37"/>
      <c r="J15" s="109">
        <v>16</v>
      </c>
      <c r="K15" s="106"/>
      <c r="L15" s="107"/>
      <c r="M15" s="106"/>
      <c r="N15" s="107"/>
    </row>
    <row r="16" spans="1:14" ht="21" customHeight="1" thickBot="1" x14ac:dyDescent="0.35">
      <c r="A16" s="14"/>
      <c r="B16" s="29" t="s">
        <v>126</v>
      </c>
      <c r="C16" s="14"/>
      <c r="D16" s="110"/>
      <c r="E16" s="15" t="s">
        <v>21</v>
      </c>
      <c r="F16" s="24"/>
      <c r="G16" s="15" t="s">
        <v>21</v>
      </c>
      <c r="H16" s="24"/>
      <c r="I16" s="37"/>
      <c r="J16" s="110"/>
      <c r="K16" s="15" t="s">
        <v>21</v>
      </c>
      <c r="L16" s="24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+B15*190</f>
        <v>0</v>
      </c>
      <c r="C17" s="14"/>
      <c r="D17" s="109">
        <v>7</v>
      </c>
      <c r="E17" s="111"/>
      <c r="F17" s="112"/>
      <c r="G17" s="106"/>
      <c r="H17" s="107"/>
      <c r="I17" s="37"/>
      <c r="J17" s="109">
        <v>17</v>
      </c>
      <c r="K17" s="106"/>
      <c r="L17" s="107"/>
      <c r="M17" s="106"/>
      <c r="N17" s="107"/>
    </row>
    <row r="18" spans="1:14" ht="21" customHeight="1" thickTop="1" thickBot="1" x14ac:dyDescent="0.35">
      <c r="C18" s="14"/>
      <c r="D18" s="110"/>
      <c r="E18" s="15" t="s">
        <v>21</v>
      </c>
      <c r="F18" s="24"/>
      <c r="G18" s="15" t="s">
        <v>21</v>
      </c>
      <c r="H18" s="24"/>
      <c r="I18" s="37"/>
      <c r="J18" s="110"/>
      <c r="K18" s="15" t="s">
        <v>21</v>
      </c>
      <c r="L18" s="24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106"/>
      <c r="H19" s="107"/>
      <c r="I19" s="37"/>
      <c r="J19" s="109">
        <v>18</v>
      </c>
      <c r="K19" s="106"/>
      <c r="L19" s="107"/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37"/>
      <c r="J20" s="110"/>
      <c r="K20" s="15" t="s">
        <v>21</v>
      </c>
      <c r="L20" s="24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106"/>
      <c r="H21" s="107"/>
      <c r="I21" s="37"/>
      <c r="J21" s="109">
        <v>19</v>
      </c>
      <c r="K21" s="106"/>
      <c r="L21" s="107"/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15" t="s">
        <v>21</v>
      </c>
      <c r="H22" s="24"/>
      <c r="I22" s="37"/>
      <c r="J22" s="110"/>
      <c r="K22" s="15" t="s">
        <v>21</v>
      </c>
      <c r="L22" s="24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106"/>
      <c r="H23" s="107"/>
      <c r="I23" s="37"/>
      <c r="J23" s="109">
        <v>20</v>
      </c>
      <c r="K23" s="106"/>
      <c r="L23" s="107"/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37"/>
      <c r="J24" s="110"/>
      <c r="K24" s="15" t="s">
        <v>21</v>
      </c>
      <c r="L24" s="24"/>
      <c r="M24" s="15" t="s">
        <v>21</v>
      </c>
      <c r="N24" s="24"/>
    </row>
    <row r="25" spans="1:14" ht="4.5" customHeight="1" x14ac:dyDescent="0.3"/>
  </sheetData>
  <sheetProtection sheet="1" selectLockedCells="1"/>
  <mergeCells count="65">
    <mergeCell ref="E4:F4"/>
    <mergeCell ref="G4:H4"/>
    <mergeCell ref="K4:L4"/>
    <mergeCell ref="M4:N4"/>
    <mergeCell ref="D5:D6"/>
    <mergeCell ref="E5:F5"/>
    <mergeCell ref="G5:H5"/>
    <mergeCell ref="K5:L5"/>
    <mergeCell ref="M5:N5"/>
    <mergeCell ref="J5:J6"/>
    <mergeCell ref="D9:D10"/>
    <mergeCell ref="E9:F9"/>
    <mergeCell ref="G9:H9"/>
    <mergeCell ref="K9:L9"/>
    <mergeCell ref="M9:N9"/>
    <mergeCell ref="J9:J10"/>
    <mergeCell ref="D7:D8"/>
    <mergeCell ref="E7:F7"/>
    <mergeCell ref="G7:H7"/>
    <mergeCell ref="K7:L7"/>
    <mergeCell ref="M7:N7"/>
    <mergeCell ref="J7:J8"/>
    <mergeCell ref="D13:D14"/>
    <mergeCell ref="E13:F13"/>
    <mergeCell ref="G13:H13"/>
    <mergeCell ref="K13:L13"/>
    <mergeCell ref="M13:N13"/>
    <mergeCell ref="J13:J14"/>
    <mergeCell ref="D11:D12"/>
    <mergeCell ref="E11:F11"/>
    <mergeCell ref="G11:H11"/>
    <mergeCell ref="K11:L11"/>
    <mergeCell ref="M11:N11"/>
    <mergeCell ref="J11:J12"/>
    <mergeCell ref="D17:D18"/>
    <mergeCell ref="E17:F17"/>
    <mergeCell ref="G17:H17"/>
    <mergeCell ref="K17:L17"/>
    <mergeCell ref="M17:N17"/>
    <mergeCell ref="J17:J18"/>
    <mergeCell ref="D15:D16"/>
    <mergeCell ref="E15:F15"/>
    <mergeCell ref="G15:H15"/>
    <mergeCell ref="K15:L15"/>
    <mergeCell ref="M15:N15"/>
    <mergeCell ref="J15:J16"/>
    <mergeCell ref="M23:N23"/>
    <mergeCell ref="D19:D20"/>
    <mergeCell ref="E19:F19"/>
    <mergeCell ref="G19:H19"/>
    <mergeCell ref="K19:L19"/>
    <mergeCell ref="M19:N19"/>
    <mergeCell ref="D21:D22"/>
    <mergeCell ref="E21:F21"/>
    <mergeCell ref="G21:H21"/>
    <mergeCell ref="K21:L21"/>
    <mergeCell ref="M21:N21"/>
    <mergeCell ref="J19:J20"/>
    <mergeCell ref="J21:J22"/>
    <mergeCell ref="A23:B24"/>
    <mergeCell ref="D23:D24"/>
    <mergeCell ref="E23:F23"/>
    <mergeCell ref="G23:H23"/>
    <mergeCell ref="K23:L23"/>
    <mergeCell ref="J23:J24"/>
  </mergeCells>
  <pageMargins left="0.56999999999999995" right="0.25" top="0.75" bottom="0.75" header="0.3" footer="0.3"/>
  <pageSetup paperSize="9" scale="9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E42C-FD66-46A9-9E84-7287A5402B51}">
  <sheetPr codeName="Sheet17">
    <tabColor theme="5" tint="0.39997558519241921"/>
    <pageSetUpPr fitToPage="1"/>
  </sheetPr>
  <dimension ref="A1:N25"/>
  <sheetViews>
    <sheetView showGridLines="0" workbookViewId="0">
      <selection activeCell="E17" sqref="E17:F17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8" width="11.33203125" style="10" customWidth="1"/>
    <col min="9" max="9" width="1.33203125" style="10" customWidth="1"/>
    <col min="10" max="10" width="3.33203125" style="10" customWidth="1"/>
    <col min="11" max="14" width="11.332031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48</v>
      </c>
      <c r="F1" s="25"/>
      <c r="G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19</v>
      </c>
      <c r="H4" s="113"/>
      <c r="I4" s="47"/>
      <c r="J4" s="48"/>
      <c r="K4" s="113" t="s">
        <v>17</v>
      </c>
      <c r="L4" s="113"/>
      <c r="M4" s="113" t="s">
        <v>19</v>
      </c>
      <c r="N4" s="113"/>
    </row>
    <row r="5" spans="1:14" ht="21" customHeight="1" x14ac:dyDescent="0.3">
      <c r="A5" s="49" t="s">
        <v>23</v>
      </c>
      <c r="B5" s="50">
        <f>+'Closing Dates'!B19</f>
        <v>46454</v>
      </c>
      <c r="C5" s="14"/>
      <c r="D5" s="109">
        <v>1</v>
      </c>
      <c r="E5" s="111"/>
      <c r="F5" s="112"/>
      <c r="G5" s="106"/>
      <c r="H5" s="107"/>
      <c r="I5" s="37"/>
      <c r="J5" s="109">
        <v>11</v>
      </c>
      <c r="K5" s="106"/>
      <c r="L5" s="107"/>
      <c r="M5" s="106"/>
      <c r="N5" s="107"/>
    </row>
    <row r="6" spans="1:14" ht="21" customHeight="1" thickBot="1" x14ac:dyDescent="0.35">
      <c r="A6" s="22" t="s">
        <v>24</v>
      </c>
      <c r="B6" s="23">
        <f>+B5+7</f>
        <v>46461</v>
      </c>
      <c r="C6" s="14"/>
      <c r="D6" s="110"/>
      <c r="E6" s="15" t="s">
        <v>21</v>
      </c>
      <c r="F6" s="24"/>
      <c r="G6" s="15" t="s">
        <v>21</v>
      </c>
      <c r="H6" s="24"/>
      <c r="I6" s="37"/>
      <c r="J6" s="110"/>
      <c r="K6" s="15" t="s">
        <v>21</v>
      </c>
      <c r="L6" s="24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37"/>
      <c r="J7" s="109">
        <v>12</v>
      </c>
      <c r="K7" s="106"/>
      <c r="L7" s="107"/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37"/>
      <c r="J8" s="110"/>
      <c r="K8" s="15" t="s">
        <v>21</v>
      </c>
      <c r="L8" s="24"/>
      <c r="M8" s="15" t="s">
        <v>21</v>
      </c>
      <c r="N8" s="24"/>
    </row>
    <row r="9" spans="1:14" ht="21" customHeight="1" x14ac:dyDescent="0.3">
      <c r="A9" s="18" t="s">
        <v>15</v>
      </c>
      <c r="B9" s="19">
        <v>46522</v>
      </c>
      <c r="C9" s="14"/>
      <c r="D9" s="109">
        <v>3</v>
      </c>
      <c r="E9" s="111"/>
      <c r="F9" s="112"/>
      <c r="G9" s="106"/>
      <c r="H9" s="107"/>
      <c r="I9" s="37"/>
      <c r="J9" s="109">
        <v>13</v>
      </c>
      <c r="K9" s="106"/>
      <c r="L9" s="107"/>
      <c r="M9" s="106"/>
      <c r="N9" s="107"/>
    </row>
    <row r="10" spans="1:14" ht="21" customHeight="1" thickBot="1" x14ac:dyDescent="0.35">
      <c r="A10" s="20" t="s">
        <v>107</v>
      </c>
      <c r="B10" s="21">
        <v>46523</v>
      </c>
      <c r="C10" s="14"/>
      <c r="D10" s="110"/>
      <c r="E10" s="15" t="s">
        <v>21</v>
      </c>
      <c r="F10" s="24"/>
      <c r="G10" s="15" t="s">
        <v>21</v>
      </c>
      <c r="H10" s="24"/>
      <c r="I10" s="37"/>
      <c r="J10" s="110"/>
      <c r="K10" s="15" t="s">
        <v>21</v>
      </c>
      <c r="L10" s="24"/>
      <c r="M10" s="15" t="s">
        <v>21</v>
      </c>
      <c r="N10" s="24"/>
    </row>
    <row r="11" spans="1:14" ht="21" customHeight="1" x14ac:dyDescent="0.3">
      <c r="A11" s="20" t="s">
        <v>110</v>
      </c>
      <c r="B11" s="21">
        <v>46529</v>
      </c>
      <c r="C11" s="14"/>
      <c r="D11" s="109">
        <v>4</v>
      </c>
      <c r="E11" s="111"/>
      <c r="F11" s="112"/>
      <c r="G11" s="106"/>
      <c r="H11" s="107"/>
      <c r="I11" s="37"/>
      <c r="J11" s="109">
        <v>14</v>
      </c>
      <c r="K11" s="106"/>
      <c r="L11" s="107"/>
      <c r="M11" s="106"/>
      <c r="N11" s="107"/>
    </row>
    <row r="12" spans="1:14" ht="21" customHeight="1" thickBot="1" x14ac:dyDescent="0.35">
      <c r="A12" s="22" t="s">
        <v>16</v>
      </c>
      <c r="B12" s="23">
        <v>46530</v>
      </c>
      <c r="C12" s="14"/>
      <c r="D12" s="110"/>
      <c r="E12" s="15" t="s">
        <v>21</v>
      </c>
      <c r="F12" s="24"/>
      <c r="G12" s="15" t="s">
        <v>21</v>
      </c>
      <c r="H12" s="24"/>
      <c r="I12" s="37"/>
      <c r="J12" s="110"/>
      <c r="K12" s="15" t="s">
        <v>21</v>
      </c>
      <c r="L12" s="24"/>
      <c r="M12" s="15" t="s">
        <v>21</v>
      </c>
      <c r="N12" s="24"/>
    </row>
    <row r="13" spans="1:14" ht="21" customHeight="1" x14ac:dyDescent="0.3">
      <c r="A13" s="14"/>
      <c r="B13" s="17"/>
      <c r="C13" s="14"/>
      <c r="D13" s="109">
        <v>5</v>
      </c>
      <c r="E13" s="111"/>
      <c r="F13" s="112"/>
      <c r="G13" s="106"/>
      <c r="H13" s="107"/>
      <c r="I13" s="37"/>
      <c r="J13" s="109">
        <v>15</v>
      </c>
      <c r="K13" s="106"/>
      <c r="L13" s="107"/>
      <c r="M13" s="106"/>
      <c r="N13" s="107"/>
    </row>
    <row r="14" spans="1:14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15" t="s">
        <v>21</v>
      </c>
      <c r="H14" s="24"/>
      <c r="I14" s="37"/>
      <c r="J14" s="110"/>
      <c r="K14" s="15" t="s">
        <v>21</v>
      </c>
      <c r="L14" s="24"/>
      <c r="M14" s="15" t="s">
        <v>21</v>
      </c>
      <c r="N14" s="24"/>
    </row>
    <row r="15" spans="1:14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106"/>
      <c r="H15" s="107"/>
      <c r="I15" s="37"/>
      <c r="J15" s="109">
        <v>16</v>
      </c>
      <c r="K15" s="106"/>
      <c r="L15" s="107"/>
      <c r="M15" s="106"/>
      <c r="N15" s="107"/>
    </row>
    <row r="16" spans="1:14" ht="21" customHeight="1" thickBot="1" x14ac:dyDescent="0.35">
      <c r="A16" s="14"/>
      <c r="B16" s="29" t="s">
        <v>126</v>
      </c>
      <c r="C16" s="14"/>
      <c r="D16" s="110"/>
      <c r="E16" s="15" t="s">
        <v>21</v>
      </c>
      <c r="F16" s="24"/>
      <c r="G16" s="15" t="s">
        <v>21</v>
      </c>
      <c r="H16" s="24"/>
      <c r="I16" s="37"/>
      <c r="J16" s="110"/>
      <c r="K16" s="15" t="s">
        <v>21</v>
      </c>
      <c r="L16" s="24"/>
      <c r="M16" s="15" t="s">
        <v>21</v>
      </c>
      <c r="N16" s="24"/>
    </row>
    <row r="17" spans="1:14" ht="21" customHeight="1" thickBot="1" x14ac:dyDescent="0.35">
      <c r="A17" s="14" t="s">
        <v>28</v>
      </c>
      <c r="B17" s="65">
        <f>+B15*190</f>
        <v>0</v>
      </c>
      <c r="C17" s="14"/>
      <c r="D17" s="109">
        <v>7</v>
      </c>
      <c r="E17" s="111"/>
      <c r="F17" s="112"/>
      <c r="G17" s="106"/>
      <c r="H17" s="107"/>
      <c r="I17" s="37"/>
      <c r="J17" s="109">
        <v>17</v>
      </c>
      <c r="K17" s="106"/>
      <c r="L17" s="107"/>
      <c r="M17" s="106"/>
      <c r="N17" s="107"/>
    </row>
    <row r="18" spans="1:14" ht="21" customHeight="1" thickTop="1" thickBot="1" x14ac:dyDescent="0.35">
      <c r="C18" s="14"/>
      <c r="D18" s="110"/>
      <c r="E18" s="15" t="s">
        <v>21</v>
      </c>
      <c r="F18" s="24"/>
      <c r="G18" s="15" t="s">
        <v>21</v>
      </c>
      <c r="H18" s="24"/>
      <c r="I18" s="37"/>
      <c r="J18" s="110"/>
      <c r="K18" s="15" t="s">
        <v>21</v>
      </c>
      <c r="L18" s="24"/>
      <c r="M18" s="15" t="s">
        <v>21</v>
      </c>
      <c r="N18" s="24"/>
    </row>
    <row r="19" spans="1:14" ht="21" customHeight="1" x14ac:dyDescent="0.3">
      <c r="C19" s="14"/>
      <c r="D19" s="109">
        <v>8</v>
      </c>
      <c r="E19" s="111"/>
      <c r="F19" s="112"/>
      <c r="G19" s="106"/>
      <c r="H19" s="107"/>
      <c r="I19" s="37"/>
      <c r="J19" s="109">
        <v>18</v>
      </c>
      <c r="K19" s="106"/>
      <c r="L19" s="107"/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37"/>
      <c r="J20" s="110"/>
      <c r="K20" s="15" t="s">
        <v>21</v>
      </c>
      <c r="L20" s="24"/>
      <c r="M20" s="15" t="s">
        <v>21</v>
      </c>
      <c r="N20" s="24"/>
    </row>
    <row r="21" spans="1:14" ht="21" customHeight="1" x14ac:dyDescent="0.3">
      <c r="C21" s="14"/>
      <c r="D21" s="109">
        <v>9</v>
      </c>
      <c r="E21" s="111"/>
      <c r="F21" s="112"/>
      <c r="G21" s="106"/>
      <c r="H21" s="107"/>
      <c r="I21" s="37"/>
      <c r="J21" s="109">
        <v>19</v>
      </c>
      <c r="K21" s="106"/>
      <c r="L21" s="107"/>
      <c r="M21" s="106"/>
      <c r="N21" s="107"/>
    </row>
    <row r="22" spans="1:14" ht="21" customHeight="1" thickBot="1" x14ac:dyDescent="0.35">
      <c r="C22" s="14"/>
      <c r="D22" s="110"/>
      <c r="E22" s="15" t="s">
        <v>21</v>
      </c>
      <c r="F22" s="24"/>
      <c r="G22" s="15" t="s">
        <v>21</v>
      </c>
      <c r="H22" s="24"/>
      <c r="I22" s="37"/>
      <c r="J22" s="110"/>
      <c r="K22" s="15" t="s">
        <v>21</v>
      </c>
      <c r="L22" s="24"/>
      <c r="M22" s="15" t="s">
        <v>21</v>
      </c>
      <c r="N22" s="24"/>
    </row>
    <row r="23" spans="1:14" ht="21" customHeight="1" x14ac:dyDescent="0.3">
      <c r="C23" s="14"/>
      <c r="D23" s="109">
        <v>10</v>
      </c>
      <c r="E23" s="111"/>
      <c r="F23" s="112"/>
      <c r="G23" s="106"/>
      <c r="H23" s="107"/>
      <c r="I23" s="37"/>
      <c r="J23" s="109">
        <v>20</v>
      </c>
      <c r="K23" s="106"/>
      <c r="L23" s="107"/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37"/>
      <c r="J24" s="110"/>
      <c r="K24" s="15" t="s">
        <v>21</v>
      </c>
      <c r="L24" s="24"/>
      <c r="M24" s="15" t="s">
        <v>21</v>
      </c>
      <c r="N24" s="24"/>
    </row>
    <row r="25" spans="1:14" ht="4.5" customHeight="1" x14ac:dyDescent="0.3">
      <c r="A25" s="108"/>
      <c r="B25" s="108"/>
    </row>
  </sheetData>
  <sheetProtection sheet="1" selectLockedCells="1"/>
  <mergeCells count="65">
    <mergeCell ref="E4:F4"/>
    <mergeCell ref="G4:H4"/>
    <mergeCell ref="K4:L4"/>
    <mergeCell ref="M4:N4"/>
    <mergeCell ref="D5:D6"/>
    <mergeCell ref="E5:F5"/>
    <mergeCell ref="G5:H5"/>
    <mergeCell ref="K5:L5"/>
    <mergeCell ref="M5:N5"/>
    <mergeCell ref="J5:J6"/>
    <mergeCell ref="D9:D10"/>
    <mergeCell ref="E9:F9"/>
    <mergeCell ref="G9:H9"/>
    <mergeCell ref="K9:L9"/>
    <mergeCell ref="M9:N9"/>
    <mergeCell ref="J9:J10"/>
    <mergeCell ref="D7:D8"/>
    <mergeCell ref="E7:F7"/>
    <mergeCell ref="G7:H7"/>
    <mergeCell ref="K7:L7"/>
    <mergeCell ref="M7:N7"/>
    <mergeCell ref="J7:J8"/>
    <mergeCell ref="D13:D14"/>
    <mergeCell ref="E13:F13"/>
    <mergeCell ref="G13:H13"/>
    <mergeCell ref="K13:L13"/>
    <mergeCell ref="M13:N13"/>
    <mergeCell ref="J13:J14"/>
    <mergeCell ref="D11:D12"/>
    <mergeCell ref="E11:F11"/>
    <mergeCell ref="G11:H11"/>
    <mergeCell ref="K11:L11"/>
    <mergeCell ref="M11:N11"/>
    <mergeCell ref="J11:J12"/>
    <mergeCell ref="D17:D18"/>
    <mergeCell ref="E17:F17"/>
    <mergeCell ref="G17:H17"/>
    <mergeCell ref="K17:L17"/>
    <mergeCell ref="M17:N17"/>
    <mergeCell ref="J17:J18"/>
    <mergeCell ref="D15:D16"/>
    <mergeCell ref="E15:F15"/>
    <mergeCell ref="G15:H15"/>
    <mergeCell ref="K15:L15"/>
    <mergeCell ref="M15:N15"/>
    <mergeCell ref="J15:J16"/>
    <mergeCell ref="M23:N23"/>
    <mergeCell ref="D19:D20"/>
    <mergeCell ref="E19:F19"/>
    <mergeCell ref="G19:H19"/>
    <mergeCell ref="K19:L19"/>
    <mergeCell ref="M19:N19"/>
    <mergeCell ref="D21:D22"/>
    <mergeCell ref="E21:F21"/>
    <mergeCell ref="G21:H21"/>
    <mergeCell ref="K21:L21"/>
    <mergeCell ref="M21:N21"/>
    <mergeCell ref="J19:J20"/>
    <mergeCell ref="J21:J22"/>
    <mergeCell ref="A24:B25"/>
    <mergeCell ref="D23:D24"/>
    <mergeCell ref="E23:F23"/>
    <mergeCell ref="G23:H23"/>
    <mergeCell ref="K23:L23"/>
    <mergeCell ref="J23:J24"/>
  </mergeCells>
  <pageMargins left="0.56999999999999995" right="0.25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3056-5385-4EE0-8C0E-A731E4A52098}">
  <sheetPr codeName="Sheet2">
    <tabColor rgb="FF002060"/>
    <pageSetUpPr fitToPage="1"/>
  </sheetPr>
  <dimension ref="A1:J23"/>
  <sheetViews>
    <sheetView showGridLines="0" workbookViewId="0">
      <selection activeCell="G5" sqref="G5"/>
    </sheetView>
  </sheetViews>
  <sheetFormatPr defaultColWidth="15.6640625" defaultRowHeight="14.4" x14ac:dyDescent="0.3"/>
  <cols>
    <col min="1" max="1" width="17" style="10" customWidth="1"/>
    <col min="2" max="2" width="18.88671875" style="10" customWidth="1"/>
    <col min="3" max="3" width="3.109375" style="10" customWidth="1"/>
    <col min="4" max="4" width="3.33203125" style="10" customWidth="1"/>
    <col min="5" max="5" width="11.88671875" style="10" customWidth="1"/>
    <col min="6" max="6" width="16.21875" style="10" bestFit="1" customWidth="1"/>
    <col min="7" max="7" width="17" style="10" customWidth="1"/>
    <col min="8" max="8" width="4.109375" style="10" customWidth="1"/>
    <col min="9" max="9" width="17.6640625" style="10" customWidth="1"/>
    <col min="10" max="10" width="11.88671875" style="10" customWidth="1"/>
    <col min="11" max="11" width="1.33203125" style="10" customWidth="1"/>
    <col min="12" max="16384" width="15.6640625" style="10"/>
  </cols>
  <sheetData>
    <row r="1" spans="1:10" s="27" customFormat="1" ht="29.25" customHeight="1" x14ac:dyDescent="0.5">
      <c r="A1" s="28" t="s">
        <v>25</v>
      </c>
      <c r="B1" s="25"/>
      <c r="C1" s="25"/>
      <c r="D1" s="25"/>
      <c r="E1" s="25" t="s">
        <v>42</v>
      </c>
      <c r="F1" s="25"/>
      <c r="G1" s="25"/>
      <c r="H1" s="25"/>
      <c r="I1" s="25"/>
      <c r="J1" s="26" t="str">
        <f>'Closing Dates'!I3</f>
        <v>CLUB NAME</v>
      </c>
    </row>
    <row r="2" spans="1:10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6"/>
    </row>
    <row r="3" spans="1:10" ht="23.25" customHeight="1" x14ac:dyDescent="0.3">
      <c r="A3" s="9"/>
      <c r="B3" s="8"/>
      <c r="E3" s="33"/>
    </row>
    <row r="4" spans="1:10" ht="21" customHeight="1" thickBot="1" x14ac:dyDescent="0.35">
      <c r="A4" s="30" t="s">
        <v>22</v>
      </c>
      <c r="B4" s="13"/>
      <c r="C4" s="14"/>
      <c r="D4" s="14"/>
      <c r="E4" s="104"/>
      <c r="F4" s="104"/>
      <c r="G4" s="58" t="s">
        <v>9</v>
      </c>
      <c r="H4" s="39"/>
      <c r="I4" s="58" t="s">
        <v>10</v>
      </c>
      <c r="J4" s="12"/>
    </row>
    <row r="5" spans="1:10" ht="21" customHeight="1" x14ac:dyDescent="0.3">
      <c r="A5" s="49" t="s">
        <v>23</v>
      </c>
      <c r="B5" s="50">
        <f>+'Closing Dates'!B3</f>
        <v>46300</v>
      </c>
      <c r="C5" s="14"/>
      <c r="D5" s="99"/>
      <c r="E5" s="105" t="s">
        <v>41</v>
      </c>
      <c r="F5" s="105"/>
      <c r="G5" s="43"/>
      <c r="H5" s="36"/>
      <c r="I5" s="43"/>
      <c r="J5" s="14"/>
    </row>
    <row r="6" spans="1:10" ht="21" customHeight="1" thickBot="1" x14ac:dyDescent="0.35">
      <c r="A6" s="22" t="s">
        <v>24</v>
      </c>
      <c r="B6" s="23">
        <f>+B5+4</f>
        <v>46304</v>
      </c>
      <c r="C6" s="14"/>
      <c r="D6" s="99"/>
      <c r="E6" s="36"/>
      <c r="F6" s="36"/>
      <c r="G6" s="41" t="s">
        <v>121</v>
      </c>
      <c r="H6" s="36"/>
      <c r="I6" s="41" t="s">
        <v>121</v>
      </c>
      <c r="J6" s="36"/>
    </row>
    <row r="7" spans="1:10" ht="21" customHeight="1" x14ac:dyDescent="0.3">
      <c r="A7" s="14"/>
      <c r="B7" s="14"/>
      <c r="C7" s="14"/>
      <c r="D7" s="99"/>
      <c r="E7" s="105"/>
      <c r="F7" s="105"/>
      <c r="G7" s="51"/>
      <c r="H7" s="36"/>
      <c r="I7" s="101"/>
      <c r="J7" s="101"/>
    </row>
    <row r="8" spans="1:10" ht="21" customHeight="1" thickBot="1" x14ac:dyDescent="0.35">
      <c r="C8" s="14"/>
      <c r="D8" s="99"/>
      <c r="E8" s="36"/>
      <c r="F8" s="36"/>
      <c r="G8" s="42" t="s">
        <v>43</v>
      </c>
      <c r="H8" s="36"/>
      <c r="I8" s="80">
        <f>+(I5+G5)*760</f>
        <v>0</v>
      </c>
      <c r="J8" s="36"/>
    </row>
    <row r="9" spans="1:10" ht="21" customHeight="1" thickTop="1" x14ac:dyDescent="0.3">
      <c r="C9" s="14"/>
      <c r="D9" s="99"/>
      <c r="E9" s="100"/>
      <c r="F9" s="100"/>
      <c r="G9" s="36"/>
      <c r="H9" s="36"/>
      <c r="I9" s="101"/>
      <c r="J9" s="101"/>
    </row>
    <row r="10" spans="1:10" ht="21" customHeight="1" thickBot="1" x14ac:dyDescent="0.35">
      <c r="A10" s="30" t="s">
        <v>14</v>
      </c>
      <c r="B10" s="9" t="s">
        <v>123</v>
      </c>
      <c r="C10" s="14"/>
      <c r="D10" s="99"/>
      <c r="E10" s="36"/>
      <c r="G10" s="30" t="s">
        <v>14</v>
      </c>
      <c r="H10" s="9" t="s">
        <v>122</v>
      </c>
      <c r="I10" s="36"/>
      <c r="J10" s="36"/>
    </row>
    <row r="11" spans="1:10" ht="21" customHeight="1" x14ac:dyDescent="0.3">
      <c r="A11" s="18" t="s">
        <v>97</v>
      </c>
      <c r="B11" s="19">
        <v>46333</v>
      </c>
      <c r="C11" s="14"/>
      <c r="D11" s="99"/>
      <c r="E11" s="54"/>
      <c r="G11" s="102" t="s">
        <v>137</v>
      </c>
      <c r="H11" s="103"/>
      <c r="I11" s="19">
        <v>46333</v>
      </c>
      <c r="J11" s="14"/>
    </row>
    <row r="12" spans="1:10" ht="21" customHeight="1" x14ac:dyDescent="0.3">
      <c r="A12" s="20" t="s">
        <v>98</v>
      </c>
      <c r="B12" s="21">
        <v>46340</v>
      </c>
      <c r="C12" s="14"/>
      <c r="D12" s="99"/>
      <c r="E12" s="36"/>
      <c r="G12" s="95" t="s">
        <v>141</v>
      </c>
      <c r="H12" s="96"/>
      <c r="I12" s="21">
        <v>46333</v>
      </c>
      <c r="J12" s="36"/>
    </row>
    <row r="13" spans="1:10" ht="21" customHeight="1" x14ac:dyDescent="0.3">
      <c r="A13" s="20" t="s">
        <v>99</v>
      </c>
      <c r="B13" s="21">
        <v>46347</v>
      </c>
      <c r="C13" s="14"/>
      <c r="D13" s="99"/>
      <c r="E13" s="54"/>
      <c r="G13" s="95" t="s">
        <v>138</v>
      </c>
      <c r="H13" s="96"/>
      <c r="I13" s="21">
        <v>46340</v>
      </c>
      <c r="J13" s="14"/>
    </row>
    <row r="14" spans="1:10" ht="21" customHeight="1" x14ac:dyDescent="0.3">
      <c r="A14" s="20" t="s">
        <v>100</v>
      </c>
      <c r="B14" s="21">
        <v>46354</v>
      </c>
      <c r="C14" s="14"/>
      <c r="D14" s="99"/>
      <c r="E14" s="36"/>
      <c r="G14" s="95" t="s">
        <v>142</v>
      </c>
      <c r="H14" s="96"/>
      <c r="I14" s="21">
        <v>46340</v>
      </c>
      <c r="J14" s="36"/>
    </row>
    <row r="15" spans="1:10" ht="21" customHeight="1" x14ac:dyDescent="0.3">
      <c r="A15" s="20" t="s">
        <v>101</v>
      </c>
      <c r="B15" s="21">
        <v>46361</v>
      </c>
      <c r="C15" s="14"/>
      <c r="D15" s="99"/>
      <c r="E15" s="54"/>
      <c r="G15" s="95" t="s">
        <v>139</v>
      </c>
      <c r="H15" s="96"/>
      <c r="I15" s="21">
        <v>46347</v>
      </c>
      <c r="J15" s="14"/>
    </row>
    <row r="16" spans="1:10" ht="21" customHeight="1" x14ac:dyDescent="0.3">
      <c r="A16" s="20" t="s">
        <v>102</v>
      </c>
      <c r="B16" s="21">
        <v>46396</v>
      </c>
      <c r="C16" s="14"/>
      <c r="D16" s="99"/>
      <c r="E16" s="36"/>
      <c r="G16" s="95" t="s">
        <v>143</v>
      </c>
      <c r="H16" s="96"/>
      <c r="I16" s="21">
        <v>46347</v>
      </c>
      <c r="J16" s="36"/>
    </row>
    <row r="17" spans="1:10" ht="21" customHeight="1" x14ac:dyDescent="0.3">
      <c r="A17" s="20" t="s">
        <v>103</v>
      </c>
      <c r="B17" s="21">
        <v>46403</v>
      </c>
      <c r="C17" s="14"/>
      <c r="D17" s="59"/>
      <c r="E17" s="54"/>
      <c r="G17" s="95" t="s">
        <v>140</v>
      </c>
      <c r="H17" s="96"/>
      <c r="I17" s="21">
        <v>46354</v>
      </c>
      <c r="J17" s="14"/>
    </row>
    <row r="18" spans="1:10" ht="21" customHeight="1" x14ac:dyDescent="0.3">
      <c r="A18" s="20" t="s">
        <v>104</v>
      </c>
      <c r="B18" s="21">
        <v>46410</v>
      </c>
      <c r="C18" s="14"/>
      <c r="D18" s="59"/>
      <c r="E18" s="36"/>
      <c r="G18" s="95" t="s">
        <v>144</v>
      </c>
      <c r="H18" s="96"/>
      <c r="I18" s="21">
        <v>46354</v>
      </c>
      <c r="J18" s="36"/>
    </row>
    <row r="19" spans="1:10" ht="21" customHeight="1" thickBot="1" x14ac:dyDescent="0.35">
      <c r="A19" s="20" t="s">
        <v>119</v>
      </c>
      <c r="B19" s="21">
        <v>46417</v>
      </c>
      <c r="C19" s="14"/>
      <c r="D19" s="99"/>
      <c r="E19" s="54"/>
      <c r="G19" s="97" t="s">
        <v>119</v>
      </c>
      <c r="H19" s="98"/>
      <c r="I19" s="23">
        <v>46361</v>
      </c>
      <c r="J19" s="14"/>
    </row>
    <row r="20" spans="1:10" ht="21" customHeight="1" thickBot="1" x14ac:dyDescent="0.35">
      <c r="A20" s="22" t="s">
        <v>105</v>
      </c>
      <c r="B20" s="23">
        <v>46424</v>
      </c>
      <c r="C20" s="14"/>
      <c r="D20" s="99"/>
      <c r="E20" s="36"/>
      <c r="F20" s="14"/>
      <c r="G20" s="17"/>
      <c r="H20" s="36"/>
      <c r="I20" s="36"/>
      <c r="J20" s="36"/>
    </row>
    <row r="21" spans="1:10" ht="21" customHeight="1" x14ac:dyDescent="0.3">
      <c r="C21" s="14"/>
      <c r="D21" s="99"/>
      <c r="E21" s="100"/>
      <c r="F21" s="100"/>
      <c r="G21" s="36"/>
      <c r="H21" s="36"/>
      <c r="I21" s="101"/>
      <c r="J21" s="101"/>
    </row>
    <row r="22" spans="1:10" ht="21" customHeight="1" x14ac:dyDescent="0.3">
      <c r="C22" s="14"/>
      <c r="D22" s="99"/>
      <c r="E22" s="36"/>
      <c r="F22" s="36"/>
      <c r="G22" s="36"/>
      <c r="H22" s="36"/>
      <c r="I22" s="36"/>
      <c r="J22" s="36"/>
    </row>
    <row r="23" spans="1:10" ht="4.5" customHeight="1" x14ac:dyDescent="0.3"/>
  </sheetData>
  <sheetProtection sheet="1" selectLockedCells="1"/>
  <mergeCells count="25">
    <mergeCell ref="E4:F4"/>
    <mergeCell ref="D5:D6"/>
    <mergeCell ref="E5:F5"/>
    <mergeCell ref="D7:D8"/>
    <mergeCell ref="E7:F7"/>
    <mergeCell ref="I7:J7"/>
    <mergeCell ref="D9:D10"/>
    <mergeCell ref="E9:F9"/>
    <mergeCell ref="I9:J9"/>
    <mergeCell ref="D11:D12"/>
    <mergeCell ref="G11:H11"/>
    <mergeCell ref="G12:H12"/>
    <mergeCell ref="D21:D22"/>
    <mergeCell ref="E21:F21"/>
    <mergeCell ref="I21:J21"/>
    <mergeCell ref="D19:D20"/>
    <mergeCell ref="D13:D14"/>
    <mergeCell ref="D15:D16"/>
    <mergeCell ref="G18:H18"/>
    <mergeCell ref="G19:H19"/>
    <mergeCell ref="G13:H13"/>
    <mergeCell ref="G14:H14"/>
    <mergeCell ref="G15:H15"/>
    <mergeCell ref="G16:H16"/>
    <mergeCell ref="G17:H17"/>
  </mergeCells>
  <pageMargins left="0.5699999999999999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EFF0-1AB8-4ACB-8556-3D7204C6C03A}">
  <sheetPr codeName="Sheet19">
    <tabColor rgb="FF66CCFF"/>
    <pageSetUpPr fitToPage="1"/>
  </sheetPr>
  <dimension ref="A1:J25"/>
  <sheetViews>
    <sheetView showGridLines="0" workbookViewId="0">
      <selection activeCell="F20" sqref="F20:G20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5" width="11.88671875" style="10" customWidth="1"/>
    <col min="6" max="6" width="13.44140625" style="10" customWidth="1"/>
    <col min="7" max="7" width="19.88671875" style="10" customWidth="1"/>
    <col min="8" max="8" width="11.88671875" style="10" customWidth="1"/>
    <col min="9" max="9" width="22.88671875" style="10" customWidth="1"/>
    <col min="10" max="10" width="4.5546875" style="10" customWidth="1"/>
    <col min="11" max="11" width="7" style="10" customWidth="1"/>
    <col min="12" max="16384" width="15.6640625" style="10"/>
  </cols>
  <sheetData>
    <row r="1" spans="1:10" s="27" customFormat="1" ht="29.25" customHeight="1" x14ac:dyDescent="0.5">
      <c r="A1" s="28" t="s">
        <v>25</v>
      </c>
      <c r="B1" s="25"/>
      <c r="C1" s="25"/>
      <c r="D1" s="25"/>
      <c r="E1" s="25" t="s">
        <v>71</v>
      </c>
      <c r="F1" s="25"/>
      <c r="G1" s="25"/>
      <c r="H1" s="25"/>
      <c r="I1" s="25"/>
      <c r="J1" s="26" t="str">
        <f>'Closing Dates'!I3</f>
        <v>CLUB NAME</v>
      </c>
    </row>
    <row r="2" spans="1:10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6"/>
    </row>
    <row r="3" spans="1:10" ht="23.25" customHeight="1" x14ac:dyDescent="0.3">
      <c r="A3" s="9"/>
      <c r="B3" s="8"/>
      <c r="E3" s="33"/>
    </row>
    <row r="4" spans="1:10" ht="21" customHeight="1" thickBot="1" x14ac:dyDescent="0.35">
      <c r="A4" s="30" t="s">
        <v>22</v>
      </c>
      <c r="B4" s="13"/>
      <c r="C4" s="14"/>
      <c r="D4" s="14"/>
      <c r="E4" s="122" t="s">
        <v>55</v>
      </c>
      <c r="F4" s="122"/>
      <c r="G4" s="122"/>
      <c r="H4" s="122"/>
      <c r="I4" s="122"/>
      <c r="J4" s="122"/>
    </row>
    <row r="5" spans="1:10" ht="21" customHeight="1" x14ac:dyDescent="0.3">
      <c r="A5" s="49" t="s">
        <v>23</v>
      </c>
      <c r="B5" s="50">
        <f>+'Closing Dates'!B20</f>
        <v>46469</v>
      </c>
      <c r="C5" s="14"/>
      <c r="D5" s="99"/>
      <c r="E5" s="122"/>
      <c r="F5" s="122"/>
      <c r="G5" s="122"/>
      <c r="H5" s="122"/>
      <c r="I5" s="122"/>
      <c r="J5" s="122"/>
    </row>
    <row r="6" spans="1:10" ht="21" customHeight="1" thickBot="1" x14ac:dyDescent="0.35">
      <c r="A6" s="22" t="s">
        <v>24</v>
      </c>
      <c r="B6" s="23">
        <f>+B5+7</f>
        <v>46476</v>
      </c>
      <c r="C6" s="14"/>
      <c r="D6" s="99"/>
      <c r="E6" s="122"/>
      <c r="F6" s="122"/>
      <c r="G6" s="122"/>
      <c r="H6" s="122"/>
      <c r="I6" s="122"/>
      <c r="J6" s="122"/>
    </row>
    <row r="7" spans="1:10" ht="21" customHeight="1" thickBot="1" x14ac:dyDescent="0.35">
      <c r="A7" s="14"/>
      <c r="B7" s="14"/>
      <c r="C7" s="14"/>
      <c r="D7" s="99"/>
      <c r="E7" s="36"/>
      <c r="F7" s="36"/>
      <c r="G7" s="42"/>
      <c r="H7" s="36"/>
      <c r="I7" s="52"/>
      <c r="J7" s="36"/>
    </row>
    <row r="8" spans="1:10" ht="21" customHeight="1" thickBot="1" x14ac:dyDescent="0.35">
      <c r="A8" s="30" t="s">
        <v>14</v>
      </c>
      <c r="B8" s="12"/>
      <c r="C8" s="14"/>
      <c r="D8" s="99"/>
      <c r="E8" s="123" t="s">
        <v>57</v>
      </c>
      <c r="F8" s="124"/>
      <c r="G8" s="124"/>
      <c r="H8" s="127"/>
      <c r="I8" s="107"/>
      <c r="J8" s="14"/>
    </row>
    <row r="9" spans="1:10" ht="21" customHeight="1" thickBot="1" x14ac:dyDescent="0.35">
      <c r="A9" s="18" t="s">
        <v>32</v>
      </c>
      <c r="B9" s="119">
        <v>46501</v>
      </c>
      <c r="C9" s="14"/>
      <c r="D9" s="99"/>
      <c r="E9" s="125"/>
      <c r="F9" s="126"/>
      <c r="G9" s="126"/>
      <c r="H9" s="63" t="s">
        <v>56</v>
      </c>
      <c r="I9" s="53"/>
      <c r="J9" s="36"/>
    </row>
    <row r="10" spans="1:10" ht="21" customHeight="1" thickBot="1" x14ac:dyDescent="0.35">
      <c r="A10" s="20" t="s">
        <v>33</v>
      </c>
      <c r="B10" s="120"/>
      <c r="C10" s="14"/>
      <c r="D10" s="99"/>
      <c r="E10" s="100"/>
      <c r="F10" s="100"/>
      <c r="G10" s="36"/>
      <c r="H10" s="36"/>
      <c r="I10" s="101"/>
      <c r="J10" s="101"/>
    </row>
    <row r="11" spans="1:10" ht="21" customHeight="1" thickBot="1" x14ac:dyDescent="0.35">
      <c r="A11" s="22" t="s">
        <v>34</v>
      </c>
      <c r="B11" s="121"/>
      <c r="C11" s="14"/>
      <c r="D11" s="99"/>
      <c r="E11" s="123" t="s">
        <v>117</v>
      </c>
      <c r="F11" s="124"/>
      <c r="G11" s="124"/>
      <c r="H11" s="127"/>
      <c r="I11" s="107"/>
      <c r="J11" s="36"/>
    </row>
    <row r="12" spans="1:10" ht="21" customHeight="1" thickBot="1" x14ac:dyDescent="0.35">
      <c r="A12" s="78" t="s">
        <v>39</v>
      </c>
      <c r="B12" s="119">
        <v>46502</v>
      </c>
      <c r="C12" s="14"/>
      <c r="D12" s="99"/>
      <c r="E12" s="125"/>
      <c r="F12" s="126"/>
      <c r="G12" s="126"/>
      <c r="H12" s="63" t="s">
        <v>56</v>
      </c>
      <c r="I12" s="53"/>
      <c r="J12" s="36"/>
    </row>
    <row r="13" spans="1:10" ht="21" customHeight="1" thickBot="1" x14ac:dyDescent="0.35">
      <c r="A13" s="34" t="s">
        <v>40</v>
      </c>
      <c r="B13" s="120"/>
      <c r="C13" s="14"/>
      <c r="D13" s="99"/>
      <c r="E13" s="36"/>
      <c r="F13" s="36"/>
      <c r="G13" s="36"/>
      <c r="H13" s="36"/>
      <c r="I13" s="36"/>
      <c r="J13" s="36"/>
    </row>
    <row r="14" spans="1:10" ht="21" customHeight="1" thickBot="1" x14ac:dyDescent="0.35">
      <c r="A14" s="35" t="s">
        <v>5</v>
      </c>
      <c r="B14" s="121"/>
      <c r="C14" s="14"/>
      <c r="D14" s="99"/>
      <c r="E14" s="123" t="s">
        <v>58</v>
      </c>
      <c r="F14" s="124"/>
      <c r="G14" s="124"/>
      <c r="H14" s="127"/>
      <c r="I14" s="107"/>
      <c r="J14" s="130"/>
    </row>
    <row r="15" spans="1:10" ht="21" customHeight="1" thickBot="1" x14ac:dyDescent="0.35">
      <c r="A15" s="22" t="s">
        <v>111</v>
      </c>
      <c r="B15" s="23">
        <v>46504</v>
      </c>
      <c r="C15" s="14"/>
      <c r="D15" s="99"/>
      <c r="E15" s="125"/>
      <c r="F15" s="126"/>
      <c r="G15" s="126"/>
      <c r="H15" s="63" t="s">
        <v>56</v>
      </c>
      <c r="I15" s="53"/>
      <c r="J15" s="130"/>
    </row>
    <row r="16" spans="1:10" ht="21" customHeight="1" x14ac:dyDescent="0.3">
      <c r="B16" s="17"/>
      <c r="C16" s="14"/>
      <c r="D16" s="99"/>
      <c r="E16" s="100"/>
      <c r="F16" s="100"/>
      <c r="G16" s="36"/>
      <c r="H16" s="36"/>
      <c r="I16" s="101"/>
      <c r="J16" s="101"/>
    </row>
    <row r="17" spans="1:10" ht="21" customHeight="1" x14ac:dyDescent="0.3">
      <c r="A17" s="30" t="s">
        <v>26</v>
      </c>
      <c r="B17" s="14"/>
      <c r="C17" s="14"/>
      <c r="D17" s="99"/>
      <c r="E17" s="130"/>
      <c r="F17" s="130"/>
      <c r="G17" s="130"/>
      <c r="H17" s="101"/>
      <c r="I17" s="101"/>
      <c r="J17" s="130"/>
    </row>
    <row r="18" spans="1:10" ht="21" customHeight="1" x14ac:dyDescent="0.3">
      <c r="A18" s="10" t="s">
        <v>27</v>
      </c>
      <c r="B18" s="31"/>
      <c r="C18" s="14"/>
      <c r="D18" s="99"/>
      <c r="E18" s="130"/>
      <c r="F18" s="130"/>
      <c r="G18" s="130"/>
      <c r="H18" s="36"/>
      <c r="I18" s="64"/>
      <c r="J18" s="130"/>
    </row>
    <row r="19" spans="1:10" ht="21" customHeight="1" x14ac:dyDescent="0.3">
      <c r="A19" s="14"/>
      <c r="B19" s="29" t="s">
        <v>129</v>
      </c>
      <c r="C19" s="14"/>
      <c r="D19" s="99"/>
      <c r="E19" s="36"/>
      <c r="F19" s="36"/>
      <c r="G19" s="36"/>
      <c r="H19" s="36"/>
      <c r="I19" s="36"/>
      <c r="J19" s="36"/>
    </row>
    <row r="20" spans="1:10" ht="21" customHeight="1" thickBot="1" x14ac:dyDescent="0.35">
      <c r="A20" s="14" t="s">
        <v>28</v>
      </c>
      <c r="B20" s="65">
        <f>+B18*195</f>
        <v>0</v>
      </c>
      <c r="C20" s="14"/>
      <c r="D20" s="99"/>
      <c r="E20" s="54"/>
      <c r="F20" s="128"/>
      <c r="G20" s="128"/>
      <c r="H20" s="36"/>
      <c r="I20" s="40"/>
      <c r="J20" s="14"/>
    </row>
    <row r="21" spans="1:10" ht="21" customHeight="1" thickTop="1" x14ac:dyDescent="0.3">
      <c r="C21" s="14"/>
      <c r="D21" s="99"/>
      <c r="E21" s="36"/>
      <c r="F21" s="129" t="s">
        <v>59</v>
      </c>
      <c r="G21" s="129"/>
      <c r="H21" s="36"/>
      <c r="I21" s="55" t="s">
        <v>60</v>
      </c>
      <c r="J21" s="36"/>
    </row>
    <row r="22" spans="1:10" ht="21" customHeight="1" x14ac:dyDescent="0.3">
      <c r="C22" s="14"/>
      <c r="D22" s="99"/>
      <c r="E22" s="100"/>
      <c r="F22" s="100"/>
      <c r="G22" s="36"/>
      <c r="H22" s="36"/>
      <c r="I22" s="101"/>
      <c r="J22" s="101"/>
    </row>
    <row r="23" spans="1:10" ht="21" customHeight="1" x14ac:dyDescent="0.3">
      <c r="C23" s="14"/>
      <c r="D23" s="99"/>
      <c r="E23" s="36"/>
      <c r="F23" s="36"/>
      <c r="G23" s="36"/>
      <c r="H23" s="36"/>
      <c r="I23" s="36"/>
      <c r="J23" s="36"/>
    </row>
    <row r="24" spans="1:10" ht="21" customHeight="1" x14ac:dyDescent="0.3">
      <c r="C24" s="14"/>
      <c r="D24" s="99"/>
    </row>
    <row r="25" spans="1:10" ht="4.5" customHeight="1" x14ac:dyDescent="0.3"/>
  </sheetData>
  <sheetProtection sheet="1" selectLockedCells="1"/>
  <mergeCells count="31">
    <mergeCell ref="D17:D18"/>
    <mergeCell ref="E16:F16"/>
    <mergeCell ref="I16:J16"/>
    <mergeCell ref="D19:D20"/>
    <mergeCell ref="E17:G18"/>
    <mergeCell ref="H17:I17"/>
    <mergeCell ref="J17:J18"/>
    <mergeCell ref="D15:D16"/>
    <mergeCell ref="E14:G15"/>
    <mergeCell ref="H14:I14"/>
    <mergeCell ref="J14:J15"/>
    <mergeCell ref="D21:D22"/>
    <mergeCell ref="D23:D24"/>
    <mergeCell ref="E22:F22"/>
    <mergeCell ref="I22:J22"/>
    <mergeCell ref="F20:G20"/>
    <mergeCell ref="F21:G21"/>
    <mergeCell ref="B9:B11"/>
    <mergeCell ref="B12:B14"/>
    <mergeCell ref="E4:J6"/>
    <mergeCell ref="E8:G9"/>
    <mergeCell ref="H8:I8"/>
    <mergeCell ref="E11:G12"/>
    <mergeCell ref="H11:I11"/>
    <mergeCell ref="D13:D14"/>
    <mergeCell ref="D9:D10"/>
    <mergeCell ref="D11:D12"/>
    <mergeCell ref="E10:F10"/>
    <mergeCell ref="I10:J10"/>
    <mergeCell ref="D5:D6"/>
    <mergeCell ref="D7:D8"/>
  </mergeCells>
  <pageMargins left="0.5699999999999999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33A2E-0603-4ED8-B960-532A74137C59}">
  <sheetPr codeName="Sheet20">
    <tabColor rgb="FF66CCFF"/>
    <pageSetUpPr fitToPage="1"/>
  </sheetPr>
  <dimension ref="A1:J25"/>
  <sheetViews>
    <sheetView showGridLines="0" workbookViewId="0">
      <selection activeCell="H8" sqref="H8:I8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5" width="11.88671875" style="10" customWidth="1"/>
    <col min="6" max="6" width="13.44140625" style="10" customWidth="1"/>
    <col min="7" max="7" width="19.88671875" style="10" customWidth="1"/>
    <col min="8" max="8" width="11.88671875" style="10" customWidth="1"/>
    <col min="9" max="9" width="22.88671875" style="10" customWidth="1"/>
    <col min="10" max="10" width="4.5546875" style="10" customWidth="1"/>
    <col min="11" max="11" width="7" style="10" customWidth="1"/>
    <col min="12" max="16384" width="15.6640625" style="10"/>
  </cols>
  <sheetData>
    <row r="1" spans="1:10" s="27" customFormat="1" ht="29.25" customHeight="1" x14ac:dyDescent="0.5">
      <c r="A1" s="28" t="s">
        <v>25</v>
      </c>
      <c r="B1" s="25"/>
      <c r="C1" s="25"/>
      <c r="D1" s="25"/>
      <c r="E1" s="25" t="s">
        <v>71</v>
      </c>
      <c r="F1" s="25"/>
      <c r="G1" s="25"/>
      <c r="H1" s="25"/>
      <c r="I1" s="25"/>
      <c r="J1" s="26" t="str">
        <f>'Closing Dates'!I3</f>
        <v>CLUB NAME</v>
      </c>
    </row>
    <row r="2" spans="1:10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6"/>
    </row>
    <row r="3" spans="1:10" ht="23.25" customHeight="1" x14ac:dyDescent="0.3">
      <c r="A3" s="9"/>
      <c r="B3" s="8"/>
      <c r="E3" s="33"/>
    </row>
    <row r="4" spans="1:10" ht="21" customHeight="1" thickBot="1" x14ac:dyDescent="0.35">
      <c r="A4" s="30" t="s">
        <v>22</v>
      </c>
      <c r="B4" s="13"/>
      <c r="C4" s="14"/>
      <c r="D4" s="14"/>
      <c r="E4" s="122" t="s">
        <v>55</v>
      </c>
      <c r="F4" s="122"/>
      <c r="G4" s="122"/>
      <c r="H4" s="122"/>
      <c r="I4" s="122"/>
      <c r="J4" s="122"/>
    </row>
    <row r="5" spans="1:10" ht="21" customHeight="1" x14ac:dyDescent="0.3">
      <c r="A5" s="49" t="s">
        <v>23</v>
      </c>
      <c r="B5" s="50">
        <f>+'Closing Dates'!B21</f>
        <v>46469</v>
      </c>
      <c r="C5" s="14"/>
      <c r="D5" s="99"/>
      <c r="E5" s="122"/>
      <c r="F5" s="122"/>
      <c r="G5" s="122"/>
      <c r="H5" s="122"/>
      <c r="I5" s="122"/>
      <c r="J5" s="122"/>
    </row>
    <row r="6" spans="1:10" ht="21" customHeight="1" thickBot="1" x14ac:dyDescent="0.35">
      <c r="A6" s="22" t="s">
        <v>24</v>
      </c>
      <c r="B6" s="23">
        <f>+B5+7</f>
        <v>46476</v>
      </c>
      <c r="C6" s="14"/>
      <c r="D6" s="99"/>
      <c r="E6" s="122"/>
      <c r="F6" s="122"/>
      <c r="G6" s="122"/>
      <c r="H6" s="122"/>
      <c r="I6" s="122"/>
      <c r="J6" s="122"/>
    </row>
    <row r="7" spans="1:10" ht="21" customHeight="1" thickBot="1" x14ac:dyDescent="0.35">
      <c r="A7" s="14"/>
      <c r="B7" s="14"/>
      <c r="C7" s="14"/>
      <c r="D7" s="99"/>
      <c r="E7" s="36"/>
      <c r="F7" s="36"/>
      <c r="G7" s="42"/>
      <c r="H7" s="36"/>
      <c r="I7" s="52"/>
      <c r="J7" s="36"/>
    </row>
    <row r="8" spans="1:10" ht="21" customHeight="1" thickBot="1" x14ac:dyDescent="0.35">
      <c r="A8" s="30" t="s">
        <v>14</v>
      </c>
      <c r="B8" s="12"/>
      <c r="C8" s="14"/>
      <c r="D8" s="99"/>
      <c r="E8" s="123" t="s">
        <v>108</v>
      </c>
      <c r="F8" s="124"/>
      <c r="G8" s="124"/>
      <c r="H8" s="127"/>
      <c r="I8" s="107"/>
      <c r="J8" s="14"/>
    </row>
    <row r="9" spans="1:10" ht="21" customHeight="1" thickBot="1" x14ac:dyDescent="0.35">
      <c r="A9" s="18" t="s">
        <v>32</v>
      </c>
      <c r="B9" s="119">
        <v>46501</v>
      </c>
      <c r="C9" s="14"/>
      <c r="D9" s="99"/>
      <c r="E9" s="125"/>
      <c r="F9" s="126"/>
      <c r="G9" s="126"/>
      <c r="H9" s="63" t="s">
        <v>56</v>
      </c>
      <c r="I9" s="53"/>
      <c r="J9" s="36"/>
    </row>
    <row r="10" spans="1:10" ht="21" customHeight="1" thickBot="1" x14ac:dyDescent="0.35">
      <c r="A10" s="20" t="s">
        <v>33</v>
      </c>
      <c r="B10" s="120"/>
      <c r="C10" s="14"/>
      <c r="D10" s="99"/>
      <c r="E10" s="100"/>
      <c r="F10" s="100"/>
      <c r="G10" s="36"/>
      <c r="H10" s="36"/>
      <c r="I10" s="101"/>
      <c r="J10" s="101"/>
    </row>
    <row r="11" spans="1:10" ht="21" customHeight="1" thickBot="1" x14ac:dyDescent="0.35">
      <c r="A11" s="22" t="s">
        <v>34</v>
      </c>
      <c r="B11" s="121"/>
      <c r="C11" s="14"/>
      <c r="D11" s="99"/>
      <c r="E11" s="123" t="s">
        <v>118</v>
      </c>
      <c r="F11" s="124"/>
      <c r="G11" s="124"/>
      <c r="H11" s="127"/>
      <c r="I11" s="107"/>
      <c r="J11" s="36"/>
    </row>
    <row r="12" spans="1:10" ht="21" customHeight="1" thickBot="1" x14ac:dyDescent="0.35">
      <c r="A12" s="78" t="s">
        <v>39</v>
      </c>
      <c r="B12" s="119">
        <v>46502</v>
      </c>
      <c r="C12" s="14"/>
      <c r="D12" s="99"/>
      <c r="E12" s="125"/>
      <c r="F12" s="126"/>
      <c r="G12" s="126"/>
      <c r="H12" s="63" t="s">
        <v>56</v>
      </c>
      <c r="I12" s="53"/>
      <c r="J12" s="36"/>
    </row>
    <row r="13" spans="1:10" ht="21" customHeight="1" thickBot="1" x14ac:dyDescent="0.35">
      <c r="A13" s="34" t="s">
        <v>40</v>
      </c>
      <c r="B13" s="120"/>
      <c r="C13" s="14"/>
      <c r="D13" s="99"/>
      <c r="E13" s="36"/>
      <c r="F13" s="36"/>
      <c r="G13" s="36"/>
      <c r="H13" s="36"/>
      <c r="I13" s="36"/>
      <c r="J13" s="36"/>
    </row>
    <row r="14" spans="1:10" ht="21" customHeight="1" thickBot="1" x14ac:dyDescent="0.35">
      <c r="A14" s="35" t="s">
        <v>5</v>
      </c>
      <c r="B14" s="121"/>
      <c r="C14" s="14"/>
      <c r="D14" s="99"/>
      <c r="E14" s="123" t="s">
        <v>109</v>
      </c>
      <c r="F14" s="124"/>
      <c r="G14" s="124"/>
      <c r="H14" s="127"/>
      <c r="I14" s="107"/>
      <c r="J14" s="130"/>
    </row>
    <row r="15" spans="1:10" ht="21" customHeight="1" thickBot="1" x14ac:dyDescent="0.35">
      <c r="A15" s="22" t="s">
        <v>111</v>
      </c>
      <c r="B15" s="23">
        <v>46504</v>
      </c>
      <c r="C15" s="14"/>
      <c r="D15" s="99"/>
      <c r="E15" s="125"/>
      <c r="F15" s="126"/>
      <c r="G15" s="126"/>
      <c r="H15" s="63" t="s">
        <v>56</v>
      </c>
      <c r="I15" s="53"/>
      <c r="J15" s="130"/>
    </row>
    <row r="16" spans="1:10" ht="21" customHeight="1" x14ac:dyDescent="0.3">
      <c r="B16" s="17"/>
      <c r="C16" s="14"/>
      <c r="D16" s="99"/>
      <c r="E16" s="100"/>
      <c r="F16" s="100"/>
      <c r="G16" s="36"/>
      <c r="H16" s="36"/>
      <c r="I16" s="101"/>
      <c r="J16" s="101"/>
    </row>
    <row r="17" spans="1:10" ht="21" customHeight="1" x14ac:dyDescent="0.3">
      <c r="A17" s="30" t="s">
        <v>26</v>
      </c>
      <c r="B17" s="14"/>
      <c r="C17" s="14"/>
      <c r="D17" s="99"/>
      <c r="E17" s="130"/>
      <c r="F17" s="130"/>
      <c r="G17" s="130"/>
      <c r="H17" s="101"/>
      <c r="I17" s="101"/>
      <c r="J17" s="130"/>
    </row>
    <row r="18" spans="1:10" ht="21" customHeight="1" x14ac:dyDescent="0.3">
      <c r="A18" s="10" t="s">
        <v>27</v>
      </c>
      <c r="B18" s="31"/>
      <c r="C18" s="14"/>
      <c r="D18" s="99"/>
      <c r="E18" s="130"/>
      <c r="F18" s="130"/>
      <c r="G18" s="130"/>
      <c r="H18" s="36"/>
      <c r="I18" s="64"/>
      <c r="J18" s="130"/>
    </row>
    <row r="19" spans="1:10" ht="21" customHeight="1" x14ac:dyDescent="0.3">
      <c r="A19" s="14"/>
      <c r="B19" s="29" t="s">
        <v>129</v>
      </c>
      <c r="C19" s="14"/>
      <c r="D19" s="99"/>
      <c r="E19" s="36"/>
      <c r="F19" s="36"/>
      <c r="G19" s="36"/>
      <c r="H19" s="36"/>
      <c r="I19" s="36"/>
      <c r="J19" s="36"/>
    </row>
    <row r="20" spans="1:10" ht="21" customHeight="1" thickBot="1" x14ac:dyDescent="0.35">
      <c r="A20" s="14" t="s">
        <v>28</v>
      </c>
      <c r="B20" s="65">
        <f>+B18*195</f>
        <v>0</v>
      </c>
      <c r="C20" s="14"/>
      <c r="D20" s="99"/>
      <c r="E20" s="54"/>
      <c r="F20" s="128"/>
      <c r="G20" s="128"/>
      <c r="H20" s="36"/>
      <c r="I20" s="40"/>
      <c r="J20" s="14"/>
    </row>
    <row r="21" spans="1:10" ht="21" customHeight="1" thickTop="1" x14ac:dyDescent="0.3">
      <c r="C21" s="14"/>
      <c r="D21" s="99"/>
      <c r="E21" s="36"/>
      <c r="F21" s="129" t="s">
        <v>59</v>
      </c>
      <c r="G21" s="129"/>
      <c r="H21" s="36"/>
      <c r="I21" s="55" t="s">
        <v>60</v>
      </c>
      <c r="J21" s="36"/>
    </row>
    <row r="22" spans="1:10" ht="21" customHeight="1" x14ac:dyDescent="0.3">
      <c r="C22" s="14"/>
      <c r="D22" s="99"/>
      <c r="E22" s="100"/>
      <c r="F22" s="100"/>
      <c r="G22" s="36"/>
      <c r="H22" s="36"/>
      <c r="I22" s="101"/>
      <c r="J22" s="101"/>
    </row>
    <row r="23" spans="1:10" ht="21" customHeight="1" x14ac:dyDescent="0.3">
      <c r="C23" s="14"/>
      <c r="D23" s="99"/>
      <c r="E23" s="36"/>
      <c r="F23" s="36"/>
      <c r="G23" s="36"/>
      <c r="H23" s="36"/>
      <c r="I23" s="36"/>
      <c r="J23" s="36"/>
    </row>
    <row r="24" spans="1:10" ht="21" customHeight="1" x14ac:dyDescent="0.3">
      <c r="C24" s="14"/>
      <c r="D24" s="99"/>
    </row>
    <row r="25" spans="1:10" ht="4.5" customHeight="1" x14ac:dyDescent="0.3"/>
  </sheetData>
  <sheetProtection sheet="1" selectLockedCells="1"/>
  <mergeCells count="31">
    <mergeCell ref="D23:D24"/>
    <mergeCell ref="D19:D20"/>
    <mergeCell ref="F20:G20"/>
    <mergeCell ref="D21:D22"/>
    <mergeCell ref="F21:G21"/>
    <mergeCell ref="E22:F22"/>
    <mergeCell ref="I22:J22"/>
    <mergeCell ref="J14:J15"/>
    <mergeCell ref="D15:D16"/>
    <mergeCell ref="E16:F16"/>
    <mergeCell ref="I16:J16"/>
    <mergeCell ref="D17:D18"/>
    <mergeCell ref="E17:G18"/>
    <mergeCell ref="H17:I17"/>
    <mergeCell ref="J17:J18"/>
    <mergeCell ref="E11:G12"/>
    <mergeCell ref="H11:I11"/>
    <mergeCell ref="B12:B14"/>
    <mergeCell ref="D13:D14"/>
    <mergeCell ref="E14:G15"/>
    <mergeCell ref="H14:I14"/>
    <mergeCell ref="B9:B11"/>
    <mergeCell ref="D11:D12"/>
    <mergeCell ref="E4:J6"/>
    <mergeCell ref="D5:D6"/>
    <mergeCell ref="D7:D8"/>
    <mergeCell ref="E8:G9"/>
    <mergeCell ref="H8:I8"/>
    <mergeCell ref="D9:D10"/>
    <mergeCell ref="E10:F10"/>
    <mergeCell ref="I10:J10"/>
  </mergeCells>
  <pageMargins left="0.5699999999999999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8B6C-5BB6-4EE5-A0DE-56DD1A6F3543}">
  <sheetPr codeName="Sheet21">
    <tabColor rgb="FF002060"/>
    <pageSetUpPr fitToPage="1"/>
  </sheetPr>
  <dimension ref="A1:P25"/>
  <sheetViews>
    <sheetView showGridLines="0" workbookViewId="0">
      <selection activeCell="E23" sqref="E23:F23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16" width="8.6640625" style="10" customWidth="1"/>
    <col min="17" max="17" width="1.6640625" style="10" customWidth="1"/>
    <col min="18" max="16384" width="15.6640625" style="10"/>
  </cols>
  <sheetData>
    <row r="1" spans="1:16" s="27" customFormat="1" ht="29.25" customHeight="1" x14ac:dyDescent="0.5">
      <c r="A1" s="28" t="s">
        <v>65</v>
      </c>
      <c r="B1" s="25"/>
      <c r="C1" s="25"/>
      <c r="D1" s="25"/>
      <c r="E1" s="25" t="s">
        <v>76</v>
      </c>
      <c r="F1" s="25"/>
      <c r="H1" s="25"/>
      <c r="I1" s="25"/>
      <c r="J1" s="25"/>
      <c r="K1" s="25"/>
      <c r="L1" s="25"/>
      <c r="M1" s="25"/>
      <c r="N1" s="25"/>
      <c r="O1" s="25"/>
      <c r="P1" s="26" t="str">
        <f>'Closing Dates'!I3</f>
        <v>CLUB NAME</v>
      </c>
    </row>
    <row r="2" spans="1:16" s="27" customFormat="1" ht="4.5" customHeight="1" x14ac:dyDescent="0.5">
      <c r="A2" s="28"/>
      <c r="B2" s="25"/>
      <c r="C2" s="25"/>
      <c r="D2" s="25"/>
      <c r="E2" s="25"/>
      <c r="F2" s="25"/>
      <c r="H2" s="25"/>
      <c r="I2" s="25"/>
      <c r="J2" s="25"/>
      <c r="K2" s="25"/>
      <c r="L2" s="25"/>
      <c r="M2" s="25"/>
      <c r="N2" s="25"/>
      <c r="O2" s="25"/>
      <c r="P2" s="26"/>
    </row>
    <row r="3" spans="1:16" ht="23.25" customHeight="1" thickBot="1" x14ac:dyDescent="0.35">
      <c r="A3" s="9"/>
      <c r="B3" s="8"/>
      <c r="E3" s="33"/>
    </row>
    <row r="4" spans="1:16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18</v>
      </c>
      <c r="H4" s="113"/>
      <c r="I4" s="113" t="s">
        <v>19</v>
      </c>
      <c r="J4" s="113"/>
      <c r="K4" s="113" t="s">
        <v>17</v>
      </c>
      <c r="L4" s="113"/>
      <c r="M4" s="113" t="s">
        <v>19</v>
      </c>
      <c r="N4" s="113"/>
      <c r="O4" s="113" t="s">
        <v>20</v>
      </c>
      <c r="P4" s="113"/>
    </row>
    <row r="5" spans="1:16" ht="21" customHeight="1" x14ac:dyDescent="0.3">
      <c r="A5" s="49" t="s">
        <v>23</v>
      </c>
      <c r="B5" s="50">
        <f>+'Closing Dates'!B22</f>
        <v>46517</v>
      </c>
      <c r="C5" s="14"/>
      <c r="D5" s="109">
        <v>1</v>
      </c>
      <c r="E5" s="111"/>
      <c r="F5" s="112"/>
      <c r="G5" s="106"/>
      <c r="H5" s="107"/>
      <c r="I5" s="106"/>
      <c r="J5" s="107"/>
      <c r="K5" s="106"/>
      <c r="L5" s="107"/>
      <c r="M5" s="106"/>
      <c r="N5" s="107"/>
      <c r="O5" s="106"/>
      <c r="P5" s="107"/>
    </row>
    <row r="6" spans="1:16" ht="21" customHeight="1" thickBot="1" x14ac:dyDescent="0.35">
      <c r="A6" s="22" t="s">
        <v>24</v>
      </c>
      <c r="B6" s="23">
        <f>+B5+3</f>
        <v>46520</v>
      </c>
      <c r="C6" s="14"/>
      <c r="D6" s="110"/>
      <c r="E6" s="15" t="s">
        <v>21</v>
      </c>
      <c r="F6" s="24"/>
      <c r="G6" s="15" t="s">
        <v>21</v>
      </c>
      <c r="H6" s="24"/>
      <c r="I6" s="15" t="s">
        <v>21</v>
      </c>
      <c r="J6" s="24"/>
      <c r="K6" s="15" t="s">
        <v>21</v>
      </c>
      <c r="L6" s="24"/>
      <c r="M6" s="15" t="s">
        <v>21</v>
      </c>
      <c r="N6" s="24"/>
      <c r="O6" s="15" t="s">
        <v>21</v>
      </c>
      <c r="P6" s="24"/>
    </row>
    <row r="7" spans="1:16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106"/>
      <c r="J7" s="107"/>
      <c r="K7" s="106"/>
      <c r="L7" s="107"/>
      <c r="M7" s="106"/>
      <c r="N7" s="107"/>
      <c r="O7" s="106"/>
      <c r="P7" s="107"/>
    </row>
    <row r="8" spans="1:16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15" t="s">
        <v>21</v>
      </c>
      <c r="J8" s="24"/>
      <c r="K8" s="15" t="s">
        <v>21</v>
      </c>
      <c r="L8" s="24"/>
      <c r="M8" s="15" t="s">
        <v>21</v>
      </c>
      <c r="N8" s="24"/>
      <c r="O8" s="15" t="s">
        <v>21</v>
      </c>
      <c r="P8" s="24"/>
    </row>
    <row r="9" spans="1:16" ht="21" customHeight="1" x14ac:dyDescent="0.3">
      <c r="A9" s="18" t="s">
        <v>15</v>
      </c>
      <c r="B9" s="19">
        <v>46536</v>
      </c>
      <c r="C9" s="14"/>
      <c r="D9" s="109">
        <v>3</v>
      </c>
      <c r="E9" s="111"/>
      <c r="F9" s="112"/>
      <c r="G9" s="106"/>
      <c r="H9" s="107"/>
      <c r="I9" s="106"/>
      <c r="J9" s="107"/>
      <c r="K9" s="106"/>
      <c r="L9" s="107"/>
      <c r="M9" s="106"/>
      <c r="N9" s="107"/>
      <c r="O9" s="106"/>
      <c r="P9" s="107"/>
    </row>
    <row r="10" spans="1:16" ht="21" customHeight="1" thickBot="1" x14ac:dyDescent="0.35">
      <c r="A10" s="20" t="s">
        <v>107</v>
      </c>
      <c r="B10" s="21">
        <v>46537</v>
      </c>
      <c r="C10" s="14"/>
      <c r="D10" s="110"/>
      <c r="E10" s="15" t="s">
        <v>21</v>
      </c>
      <c r="F10" s="24"/>
      <c r="G10" s="15" t="s">
        <v>21</v>
      </c>
      <c r="H10" s="24"/>
      <c r="I10" s="15" t="s">
        <v>21</v>
      </c>
      <c r="J10" s="24"/>
      <c r="K10" s="15" t="s">
        <v>21</v>
      </c>
      <c r="L10" s="24"/>
      <c r="M10" s="15" t="s">
        <v>21</v>
      </c>
      <c r="N10" s="24"/>
      <c r="O10" s="15" t="s">
        <v>21</v>
      </c>
      <c r="P10" s="24"/>
    </row>
    <row r="11" spans="1:16" ht="21" customHeight="1" x14ac:dyDescent="0.3">
      <c r="A11" s="20" t="s">
        <v>16</v>
      </c>
      <c r="B11" s="21">
        <v>46543</v>
      </c>
      <c r="C11" s="14"/>
      <c r="D11" s="109">
        <v>4</v>
      </c>
      <c r="E11" s="111"/>
      <c r="F11" s="112"/>
      <c r="G11" s="106"/>
      <c r="H11" s="107"/>
      <c r="I11" s="106"/>
      <c r="J11" s="107"/>
      <c r="K11" s="106"/>
      <c r="L11" s="107"/>
      <c r="M11" s="106"/>
      <c r="N11" s="107"/>
      <c r="O11" s="106"/>
      <c r="P11" s="107"/>
    </row>
    <row r="12" spans="1:16" ht="21" customHeight="1" thickBot="1" x14ac:dyDescent="0.35">
      <c r="A12" s="22" t="s">
        <v>111</v>
      </c>
      <c r="B12" s="23">
        <v>46544</v>
      </c>
      <c r="C12" s="14"/>
      <c r="D12" s="110"/>
      <c r="E12" s="15" t="s">
        <v>21</v>
      </c>
      <c r="F12" s="24"/>
      <c r="G12" s="15" t="s">
        <v>21</v>
      </c>
      <c r="H12" s="24"/>
      <c r="I12" s="15" t="s">
        <v>21</v>
      </c>
      <c r="J12" s="24"/>
      <c r="K12" s="15" t="s">
        <v>21</v>
      </c>
      <c r="L12" s="16"/>
      <c r="M12" s="15" t="s">
        <v>21</v>
      </c>
      <c r="N12" s="24"/>
      <c r="O12" s="15" t="s">
        <v>21</v>
      </c>
      <c r="P12" s="24"/>
    </row>
    <row r="13" spans="1:16" ht="21" customHeight="1" x14ac:dyDescent="0.3">
      <c r="A13" s="14"/>
      <c r="B13" s="14"/>
      <c r="C13" s="14"/>
      <c r="D13" s="109">
        <v>5</v>
      </c>
      <c r="E13" s="111"/>
      <c r="F13" s="112"/>
      <c r="G13" s="106"/>
      <c r="H13" s="107"/>
      <c r="I13" s="106"/>
      <c r="J13" s="107"/>
      <c r="K13" s="106"/>
      <c r="L13" s="107"/>
      <c r="M13" s="106"/>
      <c r="N13" s="107"/>
      <c r="O13" s="106"/>
      <c r="P13" s="107"/>
    </row>
    <row r="14" spans="1:16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15" t="s">
        <v>21</v>
      </c>
      <c r="H14" s="24"/>
      <c r="I14" s="15" t="s">
        <v>21</v>
      </c>
      <c r="J14" s="24"/>
      <c r="K14" s="15" t="s">
        <v>21</v>
      </c>
      <c r="L14" s="24"/>
      <c r="M14" s="15" t="s">
        <v>21</v>
      </c>
      <c r="N14" s="24"/>
      <c r="O14" s="15" t="s">
        <v>21</v>
      </c>
      <c r="P14" s="24"/>
    </row>
    <row r="15" spans="1:16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106"/>
      <c r="H15" s="107"/>
      <c r="I15" s="106"/>
      <c r="J15" s="107"/>
      <c r="K15" s="106"/>
      <c r="L15" s="107"/>
      <c r="M15" s="106"/>
      <c r="N15" s="107"/>
      <c r="O15" s="106"/>
      <c r="P15" s="107"/>
    </row>
    <row r="16" spans="1:16" ht="21" customHeight="1" thickBot="1" x14ac:dyDescent="0.35">
      <c r="A16" s="14"/>
      <c r="B16" s="29" t="s">
        <v>130</v>
      </c>
      <c r="C16" s="14"/>
      <c r="D16" s="110"/>
      <c r="E16" s="15" t="s">
        <v>21</v>
      </c>
      <c r="F16" s="24"/>
      <c r="G16" s="15" t="s">
        <v>21</v>
      </c>
      <c r="H16" s="24"/>
      <c r="I16" s="15" t="s">
        <v>21</v>
      </c>
      <c r="J16" s="24"/>
      <c r="K16" s="15" t="s">
        <v>21</v>
      </c>
      <c r="L16" s="24"/>
      <c r="M16" s="15" t="s">
        <v>21</v>
      </c>
      <c r="N16" s="24"/>
      <c r="O16" s="15" t="s">
        <v>21</v>
      </c>
      <c r="P16" s="24"/>
    </row>
    <row r="17" spans="1:16" ht="21" customHeight="1" thickBot="1" x14ac:dyDescent="0.35">
      <c r="A17" s="14" t="s">
        <v>28</v>
      </c>
      <c r="B17" s="65">
        <f>+B15*475</f>
        <v>0</v>
      </c>
      <c r="C17" s="14"/>
      <c r="D17" s="109">
        <v>7</v>
      </c>
      <c r="E17" s="111"/>
      <c r="F17" s="112"/>
      <c r="G17" s="106"/>
      <c r="H17" s="107"/>
      <c r="I17" s="106"/>
      <c r="J17" s="107"/>
      <c r="K17" s="106"/>
      <c r="L17" s="107"/>
      <c r="M17" s="106"/>
      <c r="N17" s="107"/>
      <c r="O17" s="106"/>
      <c r="P17" s="107"/>
    </row>
    <row r="18" spans="1:16" ht="21" customHeight="1" thickTop="1" thickBot="1" x14ac:dyDescent="0.35">
      <c r="A18" s="14"/>
      <c r="B18" s="14"/>
      <c r="C18" s="14"/>
      <c r="D18" s="110"/>
      <c r="E18" s="15" t="s">
        <v>21</v>
      </c>
      <c r="F18" s="24"/>
      <c r="G18" s="15" t="s">
        <v>21</v>
      </c>
      <c r="H18" s="24"/>
      <c r="I18" s="15" t="s">
        <v>21</v>
      </c>
      <c r="J18" s="24"/>
      <c r="K18" s="15" t="s">
        <v>21</v>
      </c>
      <c r="L18" s="24"/>
      <c r="M18" s="15" t="s">
        <v>21</v>
      </c>
      <c r="N18" s="24"/>
      <c r="O18" s="15" t="s">
        <v>21</v>
      </c>
      <c r="P18" s="24"/>
    </row>
    <row r="19" spans="1:16" ht="21" customHeight="1" x14ac:dyDescent="0.3">
      <c r="C19" s="14"/>
      <c r="D19" s="109">
        <v>8</v>
      </c>
      <c r="E19" s="111"/>
      <c r="F19" s="112"/>
      <c r="G19" s="106"/>
      <c r="H19" s="107"/>
      <c r="I19" s="106"/>
      <c r="J19" s="107"/>
      <c r="K19" s="106"/>
      <c r="L19" s="107"/>
      <c r="M19" s="106"/>
      <c r="N19" s="107"/>
      <c r="O19" s="106"/>
      <c r="P19" s="107"/>
    </row>
    <row r="20" spans="1:16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15" t="s">
        <v>21</v>
      </c>
      <c r="J20" s="24"/>
      <c r="K20" s="15" t="s">
        <v>21</v>
      </c>
      <c r="L20" s="24"/>
      <c r="M20" s="15" t="s">
        <v>21</v>
      </c>
      <c r="N20" s="24"/>
      <c r="O20" s="15" t="s">
        <v>21</v>
      </c>
      <c r="P20" s="24"/>
    </row>
    <row r="21" spans="1:16" ht="21" customHeight="1" x14ac:dyDescent="0.3">
      <c r="A21" s="32"/>
      <c r="B21" s="32"/>
      <c r="C21" s="14"/>
      <c r="D21" s="109">
        <v>9</v>
      </c>
      <c r="E21" s="111"/>
      <c r="F21" s="112"/>
      <c r="G21" s="106"/>
      <c r="H21" s="107"/>
      <c r="I21" s="106"/>
      <c r="J21" s="107"/>
      <c r="K21" s="106"/>
      <c r="L21" s="107"/>
      <c r="M21" s="106"/>
      <c r="N21" s="107"/>
      <c r="O21" s="106"/>
      <c r="P21" s="107"/>
    </row>
    <row r="22" spans="1:16" ht="21" customHeight="1" thickBot="1" x14ac:dyDescent="0.35">
      <c r="A22" s="32"/>
      <c r="B22" s="32"/>
      <c r="C22" s="14"/>
      <c r="D22" s="110"/>
      <c r="E22" s="15" t="s">
        <v>21</v>
      </c>
      <c r="F22" s="24"/>
      <c r="G22" s="15" t="s">
        <v>21</v>
      </c>
      <c r="H22" s="24"/>
      <c r="I22" s="15" t="s">
        <v>21</v>
      </c>
      <c r="J22" s="24"/>
      <c r="K22" s="15" t="s">
        <v>21</v>
      </c>
      <c r="L22" s="24"/>
      <c r="M22" s="15" t="s">
        <v>21</v>
      </c>
      <c r="N22" s="24"/>
      <c r="O22" s="15" t="s">
        <v>21</v>
      </c>
      <c r="P22" s="24"/>
    </row>
    <row r="23" spans="1:16" ht="21" customHeight="1" x14ac:dyDescent="0.3">
      <c r="A23" s="108"/>
      <c r="B23" s="108"/>
      <c r="C23" s="14"/>
      <c r="D23" s="109">
        <v>10</v>
      </c>
      <c r="E23" s="111"/>
      <c r="F23" s="112"/>
      <c r="G23" s="106"/>
      <c r="H23" s="107"/>
      <c r="I23" s="106"/>
      <c r="J23" s="107"/>
      <c r="K23" s="106"/>
      <c r="L23" s="107"/>
      <c r="M23" s="106"/>
      <c r="N23" s="107"/>
      <c r="O23" s="106"/>
      <c r="P23" s="107"/>
    </row>
    <row r="24" spans="1:16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15" t="s">
        <v>21</v>
      </c>
      <c r="J24" s="24"/>
      <c r="K24" s="15" t="s">
        <v>21</v>
      </c>
      <c r="L24" s="24"/>
      <c r="M24" s="15" t="s">
        <v>21</v>
      </c>
      <c r="N24" s="24"/>
      <c r="O24" s="15" t="s">
        <v>21</v>
      </c>
      <c r="P24" s="24"/>
    </row>
    <row r="25" spans="1:16" ht="7.5" customHeight="1" x14ac:dyDescent="0.3"/>
  </sheetData>
  <sheetProtection sheet="1" selectLockedCells="1"/>
  <mergeCells count="77">
    <mergeCell ref="O21:P21"/>
    <mergeCell ref="A23:B24"/>
    <mergeCell ref="D23:D24"/>
    <mergeCell ref="E23:F23"/>
    <mergeCell ref="G23:H23"/>
    <mergeCell ref="I23:J23"/>
    <mergeCell ref="K23:L23"/>
    <mergeCell ref="M23:N23"/>
    <mergeCell ref="O23:P23"/>
    <mergeCell ref="D21:D22"/>
    <mergeCell ref="E21:F21"/>
    <mergeCell ref="G21:H21"/>
    <mergeCell ref="I21:J21"/>
    <mergeCell ref="K21:L21"/>
    <mergeCell ref="M21:N21"/>
    <mergeCell ref="O17:P17"/>
    <mergeCell ref="D19:D20"/>
    <mergeCell ref="E19:F19"/>
    <mergeCell ref="G19:H19"/>
    <mergeCell ref="I19:J19"/>
    <mergeCell ref="K19:L19"/>
    <mergeCell ref="M19:N19"/>
    <mergeCell ref="O19:P19"/>
    <mergeCell ref="D17:D18"/>
    <mergeCell ref="E17:F17"/>
    <mergeCell ref="G17:H17"/>
    <mergeCell ref="I17:J17"/>
    <mergeCell ref="K17:L17"/>
    <mergeCell ref="M17:N17"/>
    <mergeCell ref="O13:P13"/>
    <mergeCell ref="D15:D16"/>
    <mergeCell ref="E15:F15"/>
    <mergeCell ref="G15:H15"/>
    <mergeCell ref="I15:J15"/>
    <mergeCell ref="K15:L15"/>
    <mergeCell ref="M15:N15"/>
    <mergeCell ref="O15:P15"/>
    <mergeCell ref="D13:D14"/>
    <mergeCell ref="E13:F13"/>
    <mergeCell ref="G13:H13"/>
    <mergeCell ref="I13:J13"/>
    <mergeCell ref="K13:L13"/>
    <mergeCell ref="M13:N13"/>
    <mergeCell ref="O9:P9"/>
    <mergeCell ref="D11:D12"/>
    <mergeCell ref="E11:F11"/>
    <mergeCell ref="G11:H11"/>
    <mergeCell ref="I11:J11"/>
    <mergeCell ref="K11:L11"/>
    <mergeCell ref="M11:N11"/>
    <mergeCell ref="O11:P11"/>
    <mergeCell ref="D9:D10"/>
    <mergeCell ref="E9:F9"/>
    <mergeCell ref="G9:H9"/>
    <mergeCell ref="I9:J9"/>
    <mergeCell ref="K9:L9"/>
    <mergeCell ref="M9:N9"/>
    <mergeCell ref="O5:P5"/>
    <mergeCell ref="D7:D8"/>
    <mergeCell ref="E7:F7"/>
    <mergeCell ref="G7:H7"/>
    <mergeCell ref="I7:J7"/>
    <mergeCell ref="K7:L7"/>
    <mergeCell ref="M7:N7"/>
    <mergeCell ref="O7:P7"/>
    <mergeCell ref="D5:D6"/>
    <mergeCell ref="E5:F5"/>
    <mergeCell ref="G5:H5"/>
    <mergeCell ref="I5:J5"/>
    <mergeCell ref="K5:L5"/>
    <mergeCell ref="M5:N5"/>
    <mergeCell ref="O4:P4"/>
    <mergeCell ref="E4:F4"/>
    <mergeCell ref="G4:H4"/>
    <mergeCell ref="I4:J4"/>
    <mergeCell ref="K4:L4"/>
    <mergeCell ref="M4:N4"/>
  </mergeCells>
  <pageMargins left="0.25" right="0.25" top="0.51" bottom="0.75" header="0.3" footer="0.3"/>
  <pageSetup paperSize="9" scale="9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83746-A00D-4920-A837-86B2DF580EAE}">
  <sheetPr codeName="Sheet22">
    <tabColor rgb="FF002060"/>
    <pageSetUpPr fitToPage="1"/>
  </sheetPr>
  <dimension ref="A1:P25"/>
  <sheetViews>
    <sheetView showGridLines="0" workbookViewId="0">
      <selection activeCell="F22" sqref="F22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16" width="8.6640625" style="10" customWidth="1"/>
    <col min="17" max="17" width="1.6640625" style="10" customWidth="1"/>
    <col min="18" max="16384" width="15.6640625" style="10"/>
  </cols>
  <sheetData>
    <row r="1" spans="1:16" s="27" customFormat="1" ht="29.25" customHeight="1" x14ac:dyDescent="0.5">
      <c r="A1" s="28" t="s">
        <v>65</v>
      </c>
      <c r="B1" s="25"/>
      <c r="C1" s="25"/>
      <c r="D1" s="25"/>
      <c r="E1" s="25" t="s">
        <v>77</v>
      </c>
      <c r="F1" s="25"/>
      <c r="H1" s="25"/>
      <c r="I1" s="25"/>
      <c r="J1" s="25"/>
      <c r="K1" s="25"/>
      <c r="L1" s="25"/>
      <c r="M1" s="25"/>
      <c r="N1" s="25"/>
      <c r="O1" s="25"/>
      <c r="P1" s="26" t="str">
        <f>'Closing Dates'!I3</f>
        <v>CLUB NAME</v>
      </c>
    </row>
    <row r="2" spans="1:16" s="27" customFormat="1" ht="4.5" customHeight="1" x14ac:dyDescent="0.5">
      <c r="A2" s="28"/>
      <c r="B2" s="25"/>
      <c r="C2" s="25"/>
      <c r="D2" s="25"/>
      <c r="E2" s="25"/>
      <c r="F2" s="25"/>
      <c r="H2" s="25"/>
      <c r="I2" s="25"/>
      <c r="J2" s="25"/>
      <c r="K2" s="25"/>
      <c r="L2" s="25"/>
      <c r="M2" s="25"/>
      <c r="N2" s="25"/>
      <c r="O2" s="25"/>
      <c r="P2" s="26"/>
    </row>
    <row r="3" spans="1:16" ht="23.25" customHeight="1" thickBot="1" x14ac:dyDescent="0.35">
      <c r="A3" s="9"/>
      <c r="B3" s="8"/>
      <c r="E3" s="33"/>
    </row>
    <row r="4" spans="1:16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18</v>
      </c>
      <c r="H4" s="113"/>
      <c r="I4" s="113" t="s">
        <v>19</v>
      </c>
      <c r="J4" s="113"/>
      <c r="K4" s="113" t="s">
        <v>17</v>
      </c>
      <c r="L4" s="113"/>
      <c r="M4" s="113" t="s">
        <v>19</v>
      </c>
      <c r="N4" s="113"/>
      <c r="O4" s="113" t="s">
        <v>20</v>
      </c>
      <c r="P4" s="113"/>
    </row>
    <row r="5" spans="1:16" ht="21" customHeight="1" x14ac:dyDescent="0.3">
      <c r="A5" s="49" t="s">
        <v>23</v>
      </c>
      <c r="B5" s="50">
        <f>+'Closing Dates'!B22</f>
        <v>46517</v>
      </c>
      <c r="C5" s="14"/>
      <c r="D5" s="109">
        <v>1</v>
      </c>
      <c r="E5" s="111"/>
      <c r="F5" s="112"/>
      <c r="G5" s="106"/>
      <c r="H5" s="107"/>
      <c r="I5" s="106"/>
      <c r="J5" s="107"/>
      <c r="K5" s="106"/>
      <c r="L5" s="107"/>
      <c r="M5" s="106"/>
      <c r="N5" s="107"/>
      <c r="O5" s="106"/>
      <c r="P5" s="107"/>
    </row>
    <row r="6" spans="1:16" ht="21" customHeight="1" thickBot="1" x14ac:dyDescent="0.35">
      <c r="A6" s="22" t="s">
        <v>24</v>
      </c>
      <c r="B6" s="23">
        <f>+B5+3</f>
        <v>46520</v>
      </c>
      <c r="C6" s="14"/>
      <c r="D6" s="110"/>
      <c r="E6" s="15" t="s">
        <v>21</v>
      </c>
      <c r="F6" s="24"/>
      <c r="G6" s="15" t="s">
        <v>21</v>
      </c>
      <c r="H6" s="24"/>
      <c r="I6" s="15" t="s">
        <v>21</v>
      </c>
      <c r="J6" s="24"/>
      <c r="K6" s="15" t="s">
        <v>21</v>
      </c>
      <c r="L6" s="24"/>
      <c r="M6" s="15" t="s">
        <v>21</v>
      </c>
      <c r="N6" s="24"/>
      <c r="O6" s="15" t="s">
        <v>21</v>
      </c>
      <c r="P6" s="24"/>
    </row>
    <row r="7" spans="1:16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106"/>
      <c r="J7" s="107"/>
      <c r="K7" s="106"/>
      <c r="L7" s="107"/>
      <c r="M7" s="106"/>
      <c r="N7" s="107"/>
      <c r="O7" s="106"/>
      <c r="P7" s="107"/>
    </row>
    <row r="8" spans="1:16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15" t="s">
        <v>21</v>
      </c>
      <c r="J8" s="24"/>
      <c r="K8" s="15" t="s">
        <v>21</v>
      </c>
      <c r="L8" s="24"/>
      <c r="M8" s="15" t="s">
        <v>21</v>
      </c>
      <c r="N8" s="24"/>
      <c r="O8" s="15" t="s">
        <v>21</v>
      </c>
      <c r="P8" s="24"/>
    </row>
    <row r="9" spans="1:16" ht="21" customHeight="1" x14ac:dyDescent="0.3">
      <c r="A9" s="18" t="s">
        <v>15</v>
      </c>
      <c r="B9" s="19">
        <v>46536</v>
      </c>
      <c r="C9" s="14"/>
      <c r="D9" s="109">
        <v>3</v>
      </c>
      <c r="E9" s="111"/>
      <c r="F9" s="112"/>
      <c r="G9" s="106"/>
      <c r="H9" s="107"/>
      <c r="I9" s="106"/>
      <c r="J9" s="107"/>
      <c r="K9" s="106"/>
      <c r="L9" s="107"/>
      <c r="M9" s="106"/>
      <c r="N9" s="107"/>
      <c r="O9" s="106"/>
      <c r="P9" s="107"/>
    </row>
    <row r="10" spans="1:16" ht="21" customHeight="1" thickBot="1" x14ac:dyDescent="0.35">
      <c r="A10" s="20" t="s">
        <v>107</v>
      </c>
      <c r="B10" s="21">
        <v>46537</v>
      </c>
      <c r="C10" s="14"/>
      <c r="D10" s="110"/>
      <c r="E10" s="15" t="s">
        <v>21</v>
      </c>
      <c r="F10" s="24"/>
      <c r="G10" s="15" t="s">
        <v>21</v>
      </c>
      <c r="H10" s="24"/>
      <c r="I10" s="15" t="s">
        <v>21</v>
      </c>
      <c r="J10" s="24"/>
      <c r="K10" s="15" t="s">
        <v>21</v>
      </c>
      <c r="L10" s="24"/>
      <c r="M10" s="15" t="s">
        <v>21</v>
      </c>
      <c r="N10" s="24"/>
      <c r="O10" s="15" t="s">
        <v>21</v>
      </c>
      <c r="P10" s="24"/>
    </row>
    <row r="11" spans="1:16" ht="21" customHeight="1" x14ac:dyDescent="0.3">
      <c r="A11" s="20" t="s">
        <v>16</v>
      </c>
      <c r="B11" s="21">
        <v>46543</v>
      </c>
      <c r="C11" s="14"/>
      <c r="D11" s="109">
        <v>4</v>
      </c>
      <c r="E11" s="111"/>
      <c r="F11" s="112"/>
      <c r="G11" s="106"/>
      <c r="H11" s="107"/>
      <c r="I11" s="106"/>
      <c r="J11" s="107"/>
      <c r="K11" s="106"/>
      <c r="L11" s="107"/>
      <c r="M11" s="106"/>
      <c r="N11" s="107"/>
      <c r="O11" s="106"/>
      <c r="P11" s="107"/>
    </row>
    <row r="12" spans="1:16" ht="21" customHeight="1" thickBot="1" x14ac:dyDescent="0.35">
      <c r="A12" s="22" t="s">
        <v>111</v>
      </c>
      <c r="B12" s="23">
        <v>46544</v>
      </c>
      <c r="C12" s="14"/>
      <c r="D12" s="110"/>
      <c r="E12" s="15" t="s">
        <v>21</v>
      </c>
      <c r="F12" s="24"/>
      <c r="G12" s="15" t="s">
        <v>21</v>
      </c>
      <c r="H12" s="24"/>
      <c r="I12" s="15" t="s">
        <v>21</v>
      </c>
      <c r="J12" s="24"/>
      <c r="K12" s="15" t="s">
        <v>21</v>
      </c>
      <c r="L12" s="16"/>
      <c r="M12" s="15" t="s">
        <v>21</v>
      </c>
      <c r="N12" s="24"/>
      <c r="O12" s="15" t="s">
        <v>21</v>
      </c>
      <c r="P12" s="24"/>
    </row>
    <row r="13" spans="1:16" ht="21" customHeight="1" x14ac:dyDescent="0.3">
      <c r="A13" s="14"/>
      <c r="B13" s="14"/>
      <c r="C13" s="14"/>
      <c r="D13" s="109">
        <v>5</v>
      </c>
      <c r="E13" s="111"/>
      <c r="F13" s="112"/>
      <c r="G13" s="106"/>
      <c r="H13" s="107"/>
      <c r="I13" s="106"/>
      <c r="J13" s="107"/>
      <c r="K13" s="106"/>
      <c r="L13" s="107"/>
      <c r="M13" s="106"/>
      <c r="N13" s="107"/>
      <c r="O13" s="106"/>
      <c r="P13" s="107"/>
    </row>
    <row r="14" spans="1:16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15" t="s">
        <v>21</v>
      </c>
      <c r="H14" s="24"/>
      <c r="I14" s="15" t="s">
        <v>21</v>
      </c>
      <c r="J14" s="24"/>
      <c r="K14" s="15" t="s">
        <v>21</v>
      </c>
      <c r="L14" s="24"/>
      <c r="M14" s="15" t="s">
        <v>21</v>
      </c>
      <c r="N14" s="24"/>
      <c r="O14" s="15" t="s">
        <v>21</v>
      </c>
      <c r="P14" s="24"/>
    </row>
    <row r="15" spans="1:16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106"/>
      <c r="H15" s="107"/>
      <c r="I15" s="106"/>
      <c r="J15" s="107"/>
      <c r="K15" s="106"/>
      <c r="L15" s="107"/>
      <c r="M15" s="106"/>
      <c r="N15" s="107"/>
      <c r="O15" s="106"/>
      <c r="P15" s="107"/>
    </row>
    <row r="16" spans="1:16" ht="21" customHeight="1" thickBot="1" x14ac:dyDescent="0.35">
      <c r="A16" s="14"/>
      <c r="B16" s="29" t="s">
        <v>130</v>
      </c>
      <c r="C16" s="14"/>
      <c r="D16" s="110"/>
      <c r="E16" s="15" t="s">
        <v>21</v>
      </c>
      <c r="F16" s="24"/>
      <c r="G16" s="15" t="s">
        <v>21</v>
      </c>
      <c r="H16" s="24"/>
      <c r="I16" s="15" t="s">
        <v>21</v>
      </c>
      <c r="J16" s="24"/>
      <c r="K16" s="15" t="s">
        <v>21</v>
      </c>
      <c r="L16" s="24"/>
      <c r="M16" s="15" t="s">
        <v>21</v>
      </c>
      <c r="N16" s="24"/>
      <c r="O16" s="15" t="s">
        <v>21</v>
      </c>
      <c r="P16" s="24"/>
    </row>
    <row r="17" spans="1:16" ht="21" customHeight="1" thickBot="1" x14ac:dyDescent="0.35">
      <c r="A17" s="14" t="s">
        <v>28</v>
      </c>
      <c r="B17" s="65">
        <f>+B15*475</f>
        <v>0</v>
      </c>
      <c r="C17" s="14"/>
      <c r="D17" s="109">
        <v>7</v>
      </c>
      <c r="E17" s="111"/>
      <c r="F17" s="112"/>
      <c r="G17" s="106"/>
      <c r="H17" s="107"/>
      <c r="I17" s="106"/>
      <c r="J17" s="107"/>
      <c r="K17" s="106"/>
      <c r="L17" s="107"/>
      <c r="M17" s="106"/>
      <c r="N17" s="107"/>
      <c r="O17" s="106"/>
      <c r="P17" s="107"/>
    </row>
    <row r="18" spans="1:16" ht="21" customHeight="1" thickTop="1" thickBot="1" x14ac:dyDescent="0.35">
      <c r="A18" s="14"/>
      <c r="B18" s="14"/>
      <c r="C18" s="14"/>
      <c r="D18" s="110"/>
      <c r="E18" s="15" t="s">
        <v>21</v>
      </c>
      <c r="F18" s="24"/>
      <c r="G18" s="15" t="s">
        <v>21</v>
      </c>
      <c r="H18" s="24"/>
      <c r="I18" s="15" t="s">
        <v>21</v>
      </c>
      <c r="J18" s="24"/>
      <c r="K18" s="15" t="s">
        <v>21</v>
      </c>
      <c r="L18" s="24"/>
      <c r="M18" s="15" t="s">
        <v>21</v>
      </c>
      <c r="N18" s="24"/>
      <c r="O18" s="15" t="s">
        <v>21</v>
      </c>
      <c r="P18" s="24"/>
    </row>
    <row r="19" spans="1:16" ht="21" customHeight="1" x14ac:dyDescent="0.3">
      <c r="C19" s="14"/>
      <c r="D19" s="109">
        <v>8</v>
      </c>
      <c r="E19" s="111"/>
      <c r="F19" s="112"/>
      <c r="G19" s="106"/>
      <c r="H19" s="107"/>
      <c r="I19" s="106"/>
      <c r="J19" s="107"/>
      <c r="K19" s="106"/>
      <c r="L19" s="107"/>
      <c r="M19" s="106"/>
      <c r="N19" s="107"/>
      <c r="O19" s="106"/>
      <c r="P19" s="107"/>
    </row>
    <row r="20" spans="1:16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15" t="s">
        <v>21</v>
      </c>
      <c r="J20" s="24"/>
      <c r="K20" s="15" t="s">
        <v>21</v>
      </c>
      <c r="L20" s="24"/>
      <c r="M20" s="15" t="s">
        <v>21</v>
      </c>
      <c r="N20" s="24"/>
      <c r="O20" s="15" t="s">
        <v>21</v>
      </c>
      <c r="P20" s="24"/>
    </row>
    <row r="21" spans="1:16" ht="21" customHeight="1" x14ac:dyDescent="0.3">
      <c r="A21" s="32"/>
      <c r="B21" s="32"/>
      <c r="C21" s="14"/>
      <c r="D21" s="109">
        <v>9</v>
      </c>
      <c r="E21" s="111"/>
      <c r="F21" s="112"/>
      <c r="G21" s="106"/>
      <c r="H21" s="107"/>
      <c r="I21" s="106"/>
      <c r="J21" s="107"/>
      <c r="K21" s="106"/>
      <c r="L21" s="107"/>
      <c r="M21" s="106"/>
      <c r="N21" s="107"/>
      <c r="O21" s="106"/>
      <c r="P21" s="107"/>
    </row>
    <row r="22" spans="1:16" ht="21" customHeight="1" thickBot="1" x14ac:dyDescent="0.35">
      <c r="A22" s="32"/>
      <c r="B22" s="32"/>
      <c r="C22" s="14"/>
      <c r="D22" s="110"/>
      <c r="E22" s="15" t="s">
        <v>21</v>
      </c>
      <c r="F22" s="24"/>
      <c r="G22" s="15" t="s">
        <v>21</v>
      </c>
      <c r="H22" s="24"/>
      <c r="I22" s="15" t="s">
        <v>21</v>
      </c>
      <c r="J22" s="24"/>
      <c r="K22" s="15" t="s">
        <v>21</v>
      </c>
      <c r="L22" s="24"/>
      <c r="M22" s="15" t="s">
        <v>21</v>
      </c>
      <c r="N22" s="24"/>
      <c r="O22" s="15" t="s">
        <v>21</v>
      </c>
      <c r="P22" s="24"/>
    </row>
    <row r="23" spans="1:16" ht="21" customHeight="1" x14ac:dyDescent="0.3">
      <c r="A23" s="108"/>
      <c r="B23" s="108"/>
      <c r="C23" s="14"/>
      <c r="D23" s="109">
        <v>10</v>
      </c>
      <c r="E23" s="111"/>
      <c r="F23" s="112"/>
      <c r="G23" s="106"/>
      <c r="H23" s="107"/>
      <c r="I23" s="106"/>
      <c r="J23" s="107"/>
      <c r="K23" s="106"/>
      <c r="L23" s="107"/>
      <c r="M23" s="106"/>
      <c r="N23" s="107"/>
      <c r="O23" s="106"/>
      <c r="P23" s="107"/>
    </row>
    <row r="24" spans="1:16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15" t="s">
        <v>21</v>
      </c>
      <c r="J24" s="24"/>
      <c r="K24" s="15" t="s">
        <v>21</v>
      </c>
      <c r="L24" s="24"/>
      <c r="M24" s="15" t="s">
        <v>21</v>
      </c>
      <c r="N24" s="24"/>
      <c r="O24" s="15" t="s">
        <v>21</v>
      </c>
      <c r="P24" s="24"/>
    </row>
    <row r="25" spans="1:16" ht="7.5" customHeight="1" x14ac:dyDescent="0.3"/>
  </sheetData>
  <sheetProtection sheet="1" selectLockedCells="1"/>
  <mergeCells count="77">
    <mergeCell ref="E4:F4"/>
    <mergeCell ref="E5:F5"/>
    <mergeCell ref="D5:D6"/>
    <mergeCell ref="G5:H5"/>
    <mergeCell ref="I5:J5"/>
    <mergeCell ref="K5:L5"/>
    <mergeCell ref="M5:N5"/>
    <mergeCell ref="O5:P5"/>
    <mergeCell ref="M7:N7"/>
    <mergeCell ref="O7:P7"/>
    <mergeCell ref="M9:N9"/>
    <mergeCell ref="O9:P9"/>
    <mergeCell ref="D7:D8"/>
    <mergeCell ref="E7:F7"/>
    <mergeCell ref="G7:H7"/>
    <mergeCell ref="I7:J7"/>
    <mergeCell ref="K7:L7"/>
    <mergeCell ref="D9:D10"/>
    <mergeCell ref="E9:F9"/>
    <mergeCell ref="G9:H9"/>
    <mergeCell ref="I9:J9"/>
    <mergeCell ref="K9:L9"/>
    <mergeCell ref="M11:N11"/>
    <mergeCell ref="O11:P11"/>
    <mergeCell ref="D13:D14"/>
    <mergeCell ref="E13:F13"/>
    <mergeCell ref="G13:H13"/>
    <mergeCell ref="I13:J13"/>
    <mergeCell ref="K13:L13"/>
    <mergeCell ref="M13:N13"/>
    <mergeCell ref="O13:P13"/>
    <mergeCell ref="D11:D12"/>
    <mergeCell ref="E11:F11"/>
    <mergeCell ref="G11:H11"/>
    <mergeCell ref="I11:J11"/>
    <mergeCell ref="K11:L11"/>
    <mergeCell ref="M15:N15"/>
    <mergeCell ref="O15:P15"/>
    <mergeCell ref="D17:D18"/>
    <mergeCell ref="E17:F17"/>
    <mergeCell ref="G17:H17"/>
    <mergeCell ref="I17:J17"/>
    <mergeCell ref="K17:L17"/>
    <mergeCell ref="M17:N17"/>
    <mergeCell ref="O17:P17"/>
    <mergeCell ref="D15:D16"/>
    <mergeCell ref="E15:F15"/>
    <mergeCell ref="G15:H15"/>
    <mergeCell ref="I15:J15"/>
    <mergeCell ref="K15:L15"/>
    <mergeCell ref="O21:P21"/>
    <mergeCell ref="D19:D20"/>
    <mergeCell ref="E19:F19"/>
    <mergeCell ref="G19:H19"/>
    <mergeCell ref="I19:J19"/>
    <mergeCell ref="K19:L19"/>
    <mergeCell ref="E21:F21"/>
    <mergeCell ref="G21:H21"/>
    <mergeCell ref="I21:J21"/>
    <mergeCell ref="K21:L21"/>
    <mergeCell ref="M21:N21"/>
    <mergeCell ref="A23:B24"/>
    <mergeCell ref="M23:N23"/>
    <mergeCell ref="O23:P23"/>
    <mergeCell ref="G4:H4"/>
    <mergeCell ref="I4:J4"/>
    <mergeCell ref="K4:L4"/>
    <mergeCell ref="M4:N4"/>
    <mergeCell ref="O4:P4"/>
    <mergeCell ref="D23:D24"/>
    <mergeCell ref="E23:F23"/>
    <mergeCell ref="G23:H23"/>
    <mergeCell ref="I23:J23"/>
    <mergeCell ref="K23:L23"/>
    <mergeCell ref="M19:N19"/>
    <mergeCell ref="O19:P19"/>
    <mergeCell ref="D21:D22"/>
  </mergeCells>
  <pageMargins left="0.25" right="0.25" top="0.51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25A5-C7A2-408A-B2F1-95AA50F03532}">
  <sheetPr codeName="Sheet3">
    <tabColor rgb="FF002060"/>
    <pageSetUpPr fitToPage="1"/>
  </sheetPr>
  <dimension ref="A1:J25"/>
  <sheetViews>
    <sheetView showGridLines="0" workbookViewId="0">
      <selection activeCell="I5" sqref="I5"/>
    </sheetView>
  </sheetViews>
  <sheetFormatPr defaultColWidth="15.6640625" defaultRowHeight="14.4" x14ac:dyDescent="0.3"/>
  <cols>
    <col min="1" max="1" width="17.44140625" style="10" customWidth="1"/>
    <col min="2" max="2" width="18.88671875" style="10" customWidth="1"/>
    <col min="3" max="3" width="3.109375" style="10" customWidth="1"/>
    <col min="4" max="4" width="3.33203125" style="10" customWidth="1"/>
    <col min="5" max="5" width="11.88671875" style="10" customWidth="1"/>
    <col min="6" max="6" width="13.44140625" style="10" customWidth="1"/>
    <col min="7" max="7" width="17.6640625" style="10" customWidth="1"/>
    <col min="8" max="8" width="4.109375" style="10" customWidth="1"/>
    <col min="9" max="9" width="17.6640625" style="10" customWidth="1"/>
    <col min="10" max="10" width="11.88671875" style="10" customWidth="1"/>
    <col min="11" max="11" width="1.33203125" style="10" customWidth="1"/>
    <col min="12" max="16384" width="15.6640625" style="10"/>
  </cols>
  <sheetData>
    <row r="1" spans="1:10" s="27" customFormat="1" ht="29.25" customHeight="1" x14ac:dyDescent="0.5">
      <c r="A1" s="28" t="s">
        <v>25</v>
      </c>
      <c r="B1" s="25"/>
      <c r="C1" s="25"/>
      <c r="D1" s="25"/>
      <c r="E1" s="25" t="s">
        <v>11</v>
      </c>
      <c r="F1" s="25"/>
      <c r="G1" s="25"/>
      <c r="H1" s="25"/>
      <c r="I1" s="25"/>
      <c r="J1" s="26" t="str">
        <f>'Closing Dates'!I3</f>
        <v>CLUB NAME</v>
      </c>
    </row>
    <row r="2" spans="1:10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6"/>
    </row>
    <row r="3" spans="1:10" ht="23.25" customHeight="1" x14ac:dyDescent="0.3">
      <c r="A3" s="9"/>
      <c r="B3" s="8"/>
      <c r="E3" s="33"/>
    </row>
    <row r="4" spans="1:10" ht="21" customHeight="1" thickBot="1" x14ac:dyDescent="0.35">
      <c r="A4" s="30" t="s">
        <v>22</v>
      </c>
      <c r="B4" s="13"/>
      <c r="C4" s="14"/>
      <c r="D4" s="14"/>
      <c r="E4" s="104"/>
      <c r="F4" s="104"/>
      <c r="G4" s="39"/>
      <c r="H4" s="39"/>
      <c r="I4" s="39" t="s">
        <v>11</v>
      </c>
      <c r="J4" s="12"/>
    </row>
    <row r="5" spans="1:10" ht="21" customHeight="1" x14ac:dyDescent="0.3">
      <c r="A5" s="49" t="s">
        <v>23</v>
      </c>
      <c r="B5" s="50">
        <f>+'Closing Dates'!B5</f>
        <v>46300</v>
      </c>
      <c r="C5" s="14"/>
      <c r="D5" s="99"/>
      <c r="F5" s="56" t="s">
        <v>41</v>
      </c>
      <c r="G5" s="56"/>
      <c r="H5" s="36"/>
      <c r="I5" s="43"/>
      <c r="J5" s="14"/>
    </row>
    <row r="6" spans="1:10" ht="21" customHeight="1" thickBot="1" x14ac:dyDescent="0.35">
      <c r="A6" s="22" t="s">
        <v>24</v>
      </c>
      <c r="B6" s="23">
        <f>+B5+4</f>
        <v>46304</v>
      </c>
      <c r="C6" s="14"/>
      <c r="D6" s="99"/>
      <c r="E6" s="36"/>
      <c r="F6" s="36"/>
      <c r="G6" s="41"/>
      <c r="H6" s="36"/>
      <c r="I6" s="41" t="s">
        <v>124</v>
      </c>
      <c r="J6" s="36"/>
    </row>
    <row r="7" spans="1:10" ht="21" customHeight="1" x14ac:dyDescent="0.3">
      <c r="A7" s="14"/>
      <c r="B7" s="14"/>
      <c r="C7" s="14"/>
      <c r="D7" s="99"/>
      <c r="E7" s="105"/>
      <c r="F7" s="105"/>
      <c r="G7" s="51"/>
      <c r="H7" s="36"/>
      <c r="I7" s="101"/>
      <c r="J7" s="101"/>
    </row>
    <row r="8" spans="1:10" ht="21" customHeight="1" thickBot="1" x14ac:dyDescent="0.35">
      <c r="A8" s="30" t="s">
        <v>14</v>
      </c>
      <c r="B8" s="12"/>
      <c r="C8" s="14"/>
      <c r="D8" s="99"/>
      <c r="E8" s="36"/>
      <c r="F8" s="36"/>
      <c r="G8" s="42" t="s">
        <v>43</v>
      </c>
      <c r="H8" s="36"/>
      <c r="I8" s="80">
        <f>+I5*570</f>
        <v>0</v>
      </c>
      <c r="J8" s="36"/>
    </row>
    <row r="9" spans="1:10" ht="21" customHeight="1" thickTop="1" x14ac:dyDescent="0.3">
      <c r="A9" s="18" t="s">
        <v>97</v>
      </c>
      <c r="B9" s="19">
        <v>46333</v>
      </c>
      <c r="C9" s="14"/>
      <c r="D9" s="99"/>
      <c r="E9" s="100"/>
      <c r="F9" s="100"/>
      <c r="G9" s="36"/>
      <c r="H9" s="36"/>
      <c r="I9" s="101"/>
      <c r="J9" s="101"/>
    </row>
    <row r="10" spans="1:10" ht="21" customHeight="1" x14ac:dyDescent="0.3">
      <c r="A10" s="20" t="s">
        <v>98</v>
      </c>
      <c r="B10" s="21">
        <v>46340</v>
      </c>
      <c r="C10" s="14"/>
      <c r="D10" s="99"/>
      <c r="E10" s="36"/>
      <c r="F10" s="36"/>
      <c r="G10" s="36"/>
      <c r="H10" s="36"/>
      <c r="I10" s="36"/>
      <c r="J10" s="36"/>
    </row>
    <row r="11" spans="1:10" ht="21" customHeight="1" x14ac:dyDescent="0.3">
      <c r="A11" s="20" t="s">
        <v>99</v>
      </c>
      <c r="B11" s="21">
        <v>46347</v>
      </c>
      <c r="C11" s="14"/>
      <c r="D11" s="99"/>
      <c r="E11" s="100"/>
      <c r="F11" s="100"/>
      <c r="G11" s="36"/>
      <c r="H11" s="36"/>
      <c r="I11" s="101"/>
      <c r="J11" s="101"/>
    </row>
    <row r="12" spans="1:10" ht="21" customHeight="1" x14ac:dyDescent="0.3">
      <c r="A12" s="20" t="s">
        <v>100</v>
      </c>
      <c r="B12" s="21">
        <v>46354</v>
      </c>
      <c r="C12" s="14"/>
      <c r="D12" s="99"/>
      <c r="E12" s="36"/>
      <c r="F12" s="36"/>
      <c r="G12" s="36"/>
      <c r="H12" s="36"/>
      <c r="I12" s="36"/>
      <c r="J12" s="36"/>
    </row>
    <row r="13" spans="1:10" ht="21" customHeight="1" x14ac:dyDescent="0.3">
      <c r="A13" s="20" t="s">
        <v>101</v>
      </c>
      <c r="B13" s="21">
        <v>46361</v>
      </c>
      <c r="C13" s="14"/>
      <c r="D13" s="99"/>
      <c r="E13" s="100"/>
      <c r="F13" s="100"/>
      <c r="G13" s="36"/>
      <c r="H13" s="36"/>
      <c r="I13" s="101"/>
      <c r="J13" s="101"/>
    </row>
    <row r="14" spans="1:10" ht="21" customHeight="1" x14ac:dyDescent="0.3">
      <c r="A14" s="20" t="s">
        <v>102</v>
      </c>
      <c r="B14" s="21">
        <v>46396</v>
      </c>
      <c r="C14" s="14"/>
      <c r="D14" s="99"/>
      <c r="E14" s="36"/>
      <c r="F14" s="36"/>
      <c r="G14" s="36"/>
      <c r="H14" s="36"/>
      <c r="I14" s="36"/>
      <c r="J14" s="36"/>
    </row>
    <row r="15" spans="1:10" ht="21" customHeight="1" x14ac:dyDescent="0.3">
      <c r="A15" s="20" t="s">
        <v>103</v>
      </c>
      <c r="B15" s="21">
        <v>46403</v>
      </c>
      <c r="C15" s="14"/>
      <c r="D15" s="99"/>
      <c r="E15" s="100"/>
      <c r="F15" s="100"/>
      <c r="G15" s="36"/>
      <c r="H15" s="36"/>
      <c r="I15" s="101"/>
      <c r="J15" s="101"/>
    </row>
    <row r="16" spans="1:10" ht="21" customHeight="1" x14ac:dyDescent="0.3">
      <c r="A16" s="20" t="s">
        <v>104</v>
      </c>
      <c r="B16" s="21">
        <v>46410</v>
      </c>
      <c r="C16" s="14"/>
      <c r="D16" s="99"/>
      <c r="E16" s="36"/>
      <c r="F16" s="36"/>
      <c r="G16" s="36"/>
      <c r="H16" s="36"/>
      <c r="I16" s="36"/>
      <c r="J16" s="36"/>
    </row>
    <row r="17" spans="1:10" ht="21" customHeight="1" x14ac:dyDescent="0.3">
      <c r="A17" s="20" t="s">
        <v>119</v>
      </c>
      <c r="B17" s="21">
        <v>46417</v>
      </c>
      <c r="C17" s="14"/>
      <c r="D17" s="99"/>
      <c r="E17" s="100"/>
      <c r="F17" s="100"/>
      <c r="G17" s="36"/>
      <c r="H17" s="36"/>
      <c r="I17" s="101"/>
      <c r="J17" s="101"/>
    </row>
    <row r="18" spans="1:10" ht="21" customHeight="1" thickBot="1" x14ac:dyDescent="0.35">
      <c r="A18" s="22" t="s">
        <v>105</v>
      </c>
      <c r="B18" s="23">
        <v>46424</v>
      </c>
      <c r="C18" s="14"/>
      <c r="D18" s="99"/>
      <c r="E18" s="36"/>
      <c r="F18" s="36"/>
      <c r="G18" s="36"/>
      <c r="H18" s="36"/>
      <c r="I18" s="36"/>
      <c r="J18" s="36"/>
    </row>
    <row r="19" spans="1:10" ht="21" customHeight="1" x14ac:dyDescent="0.3">
      <c r="C19" s="14"/>
      <c r="D19" s="99"/>
      <c r="E19" s="100"/>
      <c r="F19" s="100"/>
      <c r="G19" s="36"/>
      <c r="H19" s="36"/>
      <c r="I19" s="101"/>
      <c r="J19" s="101"/>
    </row>
    <row r="20" spans="1:10" ht="21" customHeight="1" x14ac:dyDescent="0.3">
      <c r="C20" s="14"/>
      <c r="D20" s="99"/>
      <c r="E20" s="36"/>
      <c r="F20" s="36"/>
      <c r="G20" s="36"/>
      <c r="H20" s="36"/>
      <c r="I20" s="36"/>
      <c r="J20" s="36"/>
    </row>
    <row r="21" spans="1:10" ht="21" customHeight="1" x14ac:dyDescent="0.3">
      <c r="A21" s="30"/>
      <c r="B21" s="14"/>
      <c r="C21" s="14"/>
      <c r="D21" s="99"/>
      <c r="E21" s="100"/>
      <c r="F21" s="100"/>
      <c r="G21" s="36"/>
      <c r="H21" s="36"/>
      <c r="I21" s="101"/>
      <c r="J21" s="101"/>
    </row>
    <row r="22" spans="1:10" ht="21" customHeight="1" x14ac:dyDescent="0.3">
      <c r="B22" s="61"/>
      <c r="C22" s="14"/>
      <c r="D22" s="99"/>
      <c r="E22" s="36"/>
      <c r="F22" s="36"/>
      <c r="G22" s="36"/>
      <c r="H22" s="36"/>
      <c r="I22" s="36"/>
      <c r="J22" s="36"/>
    </row>
    <row r="23" spans="1:10" ht="21" customHeight="1" x14ac:dyDescent="0.3">
      <c r="A23" s="14"/>
      <c r="B23" s="29"/>
      <c r="C23" s="14"/>
      <c r="D23" s="99"/>
      <c r="E23" s="100"/>
      <c r="F23" s="100"/>
      <c r="G23" s="36"/>
      <c r="H23" s="36"/>
      <c r="I23" s="101"/>
      <c r="J23" s="101"/>
    </row>
    <row r="24" spans="1:10" ht="21" customHeight="1" x14ac:dyDescent="0.3">
      <c r="A24" s="14"/>
      <c r="B24" s="62"/>
      <c r="C24" s="14"/>
      <c r="D24" s="99"/>
      <c r="E24" s="36"/>
      <c r="F24" s="36"/>
      <c r="G24" s="36"/>
      <c r="H24" s="36"/>
      <c r="I24" s="36"/>
      <c r="J24" s="36"/>
    </row>
    <row r="25" spans="1:10" ht="4.5" customHeight="1" x14ac:dyDescent="0.3"/>
  </sheetData>
  <sheetProtection sheet="1" selectLockedCells="1"/>
  <mergeCells count="29">
    <mergeCell ref="E4:F4"/>
    <mergeCell ref="D5:D6"/>
    <mergeCell ref="D7:D8"/>
    <mergeCell ref="E7:F7"/>
    <mergeCell ref="I7:J7"/>
    <mergeCell ref="D9:D10"/>
    <mergeCell ref="E9:F9"/>
    <mergeCell ref="I9:J9"/>
    <mergeCell ref="D11:D12"/>
    <mergeCell ref="E11:F11"/>
    <mergeCell ref="I11:J11"/>
    <mergeCell ref="D13:D14"/>
    <mergeCell ref="E13:F13"/>
    <mergeCell ref="I13:J13"/>
    <mergeCell ref="D15:D16"/>
    <mergeCell ref="E15:F15"/>
    <mergeCell ref="I15:J15"/>
    <mergeCell ref="D17:D18"/>
    <mergeCell ref="E17:F17"/>
    <mergeCell ref="I17:J17"/>
    <mergeCell ref="D19:D20"/>
    <mergeCell ref="E19:F19"/>
    <mergeCell ref="I19:J19"/>
    <mergeCell ref="D21:D22"/>
    <mergeCell ref="E21:F21"/>
    <mergeCell ref="I21:J21"/>
    <mergeCell ref="D23:D24"/>
    <mergeCell ref="E23:F23"/>
    <mergeCell ref="I23:J23"/>
  </mergeCells>
  <pageMargins left="0.56999999999999995" right="0.25" top="0.75" bottom="0.75" header="0.3" footer="0.3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285E-0D59-4D82-A400-1F1884F9F725}">
  <sheetPr codeName="Sheet4">
    <tabColor rgb="FF92D050"/>
    <pageSetUpPr fitToPage="1"/>
  </sheetPr>
  <dimension ref="A1:N25"/>
  <sheetViews>
    <sheetView showGridLines="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14" width="10.332031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30</v>
      </c>
      <c r="F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29</v>
      </c>
      <c r="H4" s="113"/>
      <c r="I4" s="113" t="s">
        <v>18</v>
      </c>
      <c r="J4" s="113"/>
      <c r="K4" s="113" t="s">
        <v>19</v>
      </c>
      <c r="L4" s="113"/>
      <c r="M4" s="113" t="s">
        <v>20</v>
      </c>
      <c r="N4" s="113"/>
    </row>
    <row r="5" spans="1:14" ht="21" customHeight="1" x14ac:dyDescent="0.3">
      <c r="A5" s="49" t="s">
        <v>23</v>
      </c>
      <c r="B5" s="50">
        <f>+'Closing Dates'!B6</f>
        <v>46301</v>
      </c>
      <c r="C5" s="14"/>
      <c r="D5" s="109">
        <v>1</v>
      </c>
      <c r="E5" s="111"/>
      <c r="F5" s="112"/>
      <c r="G5" s="106"/>
      <c r="H5" s="107"/>
      <c r="I5" s="106"/>
      <c r="J5" s="107"/>
      <c r="K5" s="106"/>
      <c r="L5" s="107"/>
      <c r="M5" s="106"/>
      <c r="N5" s="107"/>
    </row>
    <row r="6" spans="1:14" ht="21" customHeight="1" thickBot="1" x14ac:dyDescent="0.35">
      <c r="A6" s="22" t="s">
        <v>24</v>
      </c>
      <c r="B6" s="23">
        <f>+B5+6</f>
        <v>46307</v>
      </c>
      <c r="C6" s="14"/>
      <c r="D6" s="110"/>
      <c r="E6" s="15" t="s">
        <v>21</v>
      </c>
      <c r="F6" s="24"/>
      <c r="G6" s="15" t="s">
        <v>21</v>
      </c>
      <c r="H6" s="24"/>
      <c r="I6" s="15" t="s">
        <v>21</v>
      </c>
      <c r="J6" s="24"/>
      <c r="K6" s="15" t="s">
        <v>21</v>
      </c>
      <c r="L6" s="24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106"/>
      <c r="J7" s="107"/>
      <c r="K7" s="106"/>
      <c r="L7" s="107"/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15" t="s">
        <v>21</v>
      </c>
      <c r="J8" s="24"/>
      <c r="K8" s="15" t="s">
        <v>21</v>
      </c>
      <c r="L8" s="24"/>
      <c r="M8" s="15" t="s">
        <v>21</v>
      </c>
      <c r="N8" s="24"/>
    </row>
    <row r="9" spans="1:14" ht="21" customHeight="1" x14ac:dyDescent="0.3">
      <c r="A9" s="18" t="s">
        <v>15</v>
      </c>
      <c r="B9" s="19">
        <v>46334</v>
      </c>
      <c r="C9" s="14"/>
      <c r="D9" s="109">
        <v>3</v>
      </c>
      <c r="E9" s="111"/>
      <c r="F9" s="112"/>
      <c r="G9" s="106"/>
      <c r="H9" s="107"/>
      <c r="I9" s="106"/>
      <c r="J9" s="107"/>
      <c r="K9" s="106"/>
      <c r="L9" s="107"/>
      <c r="M9" s="106"/>
      <c r="N9" s="107"/>
    </row>
    <row r="10" spans="1:14" ht="21" customHeight="1" thickBot="1" x14ac:dyDescent="0.35">
      <c r="A10" s="20" t="s">
        <v>107</v>
      </c>
      <c r="B10" s="21">
        <v>46341</v>
      </c>
      <c r="C10" s="14"/>
      <c r="D10" s="110"/>
      <c r="E10" s="15" t="s">
        <v>21</v>
      </c>
      <c r="F10" s="24"/>
      <c r="G10" s="15" t="s">
        <v>21</v>
      </c>
      <c r="H10" s="24"/>
      <c r="I10" s="15" t="s">
        <v>21</v>
      </c>
      <c r="J10" s="24"/>
      <c r="K10" s="15" t="s">
        <v>21</v>
      </c>
      <c r="L10" s="24"/>
      <c r="M10" s="15" t="s">
        <v>21</v>
      </c>
      <c r="N10" s="24"/>
    </row>
    <row r="11" spans="1:14" ht="21" customHeight="1" thickBot="1" x14ac:dyDescent="0.35">
      <c r="A11" s="22" t="s">
        <v>72</v>
      </c>
      <c r="B11" s="23">
        <v>46348</v>
      </c>
      <c r="C11" s="14"/>
      <c r="D11" s="109">
        <v>4</v>
      </c>
      <c r="E11" s="111"/>
      <c r="F11" s="112"/>
      <c r="G11" s="106"/>
      <c r="H11" s="107"/>
      <c r="I11" s="106"/>
      <c r="J11" s="107"/>
      <c r="K11" s="106"/>
      <c r="L11" s="107"/>
      <c r="M11" s="106"/>
      <c r="N11" s="107"/>
    </row>
    <row r="12" spans="1:14" ht="21" customHeight="1" thickBot="1" x14ac:dyDescent="0.35">
      <c r="C12" s="14"/>
      <c r="D12" s="110"/>
      <c r="E12" s="15" t="s">
        <v>21</v>
      </c>
      <c r="F12" s="24"/>
      <c r="G12" s="15" t="s">
        <v>21</v>
      </c>
      <c r="H12" s="24"/>
      <c r="I12" s="15" t="s">
        <v>21</v>
      </c>
      <c r="J12" s="24"/>
      <c r="K12" s="15" t="s">
        <v>21</v>
      </c>
      <c r="L12" s="24"/>
      <c r="M12" s="15" t="s">
        <v>21</v>
      </c>
      <c r="N12" s="24"/>
    </row>
    <row r="13" spans="1:14" ht="21" customHeight="1" x14ac:dyDescent="0.3">
      <c r="A13" s="14"/>
      <c r="B13" s="14"/>
      <c r="C13" s="14"/>
      <c r="D13" s="109">
        <v>5</v>
      </c>
      <c r="E13" s="111"/>
      <c r="F13" s="112"/>
      <c r="G13" s="106"/>
      <c r="H13" s="107"/>
      <c r="I13" s="106"/>
      <c r="J13" s="107"/>
      <c r="K13" s="106"/>
      <c r="L13" s="107"/>
      <c r="M13" s="106"/>
      <c r="N13" s="107"/>
    </row>
    <row r="14" spans="1:14" ht="21" customHeight="1" thickBot="1" x14ac:dyDescent="0.35">
      <c r="A14" s="30"/>
      <c r="B14" s="14"/>
      <c r="C14" s="14"/>
      <c r="D14" s="110"/>
      <c r="E14" s="15" t="s">
        <v>21</v>
      </c>
      <c r="F14" s="24"/>
      <c r="G14" s="15" t="s">
        <v>21</v>
      </c>
      <c r="H14" s="24"/>
      <c r="I14" s="15" t="s">
        <v>21</v>
      </c>
      <c r="J14" s="24"/>
      <c r="K14" s="15" t="s">
        <v>21</v>
      </c>
      <c r="L14" s="24"/>
      <c r="M14" s="15" t="s">
        <v>21</v>
      </c>
      <c r="N14" s="24"/>
    </row>
    <row r="15" spans="1:14" ht="21" customHeight="1" x14ac:dyDescent="0.3">
      <c r="A15" s="30" t="s">
        <v>26</v>
      </c>
      <c r="B15" s="14"/>
      <c r="C15" s="14"/>
      <c r="D15" s="109">
        <v>6</v>
      </c>
      <c r="E15" s="111"/>
      <c r="F15" s="112"/>
      <c r="G15" s="106"/>
      <c r="H15" s="107"/>
      <c r="I15" s="106"/>
      <c r="J15" s="107"/>
      <c r="K15" s="106"/>
      <c r="L15" s="107"/>
      <c r="M15" s="106"/>
      <c r="N15" s="107"/>
    </row>
    <row r="16" spans="1:14" ht="21" customHeight="1" thickBot="1" x14ac:dyDescent="0.35">
      <c r="A16" s="10" t="s">
        <v>27</v>
      </c>
      <c r="B16" s="31"/>
      <c r="C16" s="14"/>
      <c r="D16" s="110"/>
      <c r="E16" s="15" t="s">
        <v>21</v>
      </c>
      <c r="F16" s="24"/>
      <c r="G16" s="15" t="s">
        <v>21</v>
      </c>
      <c r="H16" s="24"/>
      <c r="I16" s="15" t="s">
        <v>21</v>
      </c>
      <c r="J16" s="24"/>
      <c r="K16" s="15" t="s">
        <v>21</v>
      </c>
      <c r="L16" s="24"/>
      <c r="M16" s="15" t="s">
        <v>21</v>
      </c>
      <c r="N16" s="24"/>
    </row>
    <row r="17" spans="1:14" ht="21" customHeight="1" x14ac:dyDescent="0.3">
      <c r="A17" s="14"/>
      <c r="B17" s="29" t="s">
        <v>125</v>
      </c>
      <c r="C17" s="14"/>
      <c r="D17" s="109">
        <v>7</v>
      </c>
      <c r="E17" s="111"/>
      <c r="F17" s="112"/>
      <c r="G17" s="106"/>
      <c r="H17" s="107"/>
      <c r="I17" s="106"/>
      <c r="J17" s="107"/>
      <c r="K17" s="106"/>
      <c r="L17" s="107"/>
      <c r="M17" s="106"/>
      <c r="N17" s="107"/>
    </row>
    <row r="18" spans="1:14" ht="21" customHeight="1" thickBot="1" x14ac:dyDescent="0.35">
      <c r="A18" s="14" t="s">
        <v>28</v>
      </c>
      <c r="B18" s="65">
        <f>+B16*380</f>
        <v>0</v>
      </c>
      <c r="C18" s="14"/>
      <c r="D18" s="110"/>
      <c r="E18" s="15" t="s">
        <v>21</v>
      </c>
      <c r="F18" s="24"/>
      <c r="G18" s="15" t="s">
        <v>21</v>
      </c>
      <c r="H18" s="24"/>
      <c r="I18" s="15" t="s">
        <v>21</v>
      </c>
      <c r="J18" s="24"/>
      <c r="K18" s="15" t="s">
        <v>21</v>
      </c>
      <c r="L18" s="24"/>
      <c r="M18" s="15" t="s">
        <v>21</v>
      </c>
      <c r="N18" s="24"/>
    </row>
    <row r="19" spans="1:14" ht="21" customHeight="1" thickTop="1" x14ac:dyDescent="0.3">
      <c r="C19" s="14"/>
      <c r="D19" s="109">
        <v>8</v>
      </c>
      <c r="E19" s="111"/>
      <c r="F19" s="112"/>
      <c r="G19" s="106"/>
      <c r="H19" s="107"/>
      <c r="I19" s="106"/>
      <c r="J19" s="107"/>
      <c r="K19" s="106"/>
      <c r="L19" s="107"/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15" t="s">
        <v>21</v>
      </c>
      <c r="J20" s="24"/>
      <c r="K20" s="15" t="s">
        <v>21</v>
      </c>
      <c r="L20" s="24"/>
      <c r="M20" s="15" t="s">
        <v>21</v>
      </c>
      <c r="N20" s="24"/>
    </row>
    <row r="21" spans="1:14" ht="21" customHeight="1" x14ac:dyDescent="0.3">
      <c r="A21" s="32"/>
      <c r="B21" s="32"/>
      <c r="C21" s="14"/>
      <c r="D21" s="109">
        <v>9</v>
      </c>
      <c r="E21" s="111"/>
      <c r="F21" s="112"/>
      <c r="G21" s="106"/>
      <c r="H21" s="107"/>
      <c r="I21" s="106"/>
      <c r="J21" s="107"/>
      <c r="K21" s="106"/>
      <c r="L21" s="107"/>
      <c r="M21" s="106"/>
      <c r="N21" s="107"/>
    </row>
    <row r="22" spans="1:14" ht="21" customHeight="1" thickBot="1" x14ac:dyDescent="0.35">
      <c r="A22" s="32"/>
      <c r="B22" s="32"/>
      <c r="C22" s="14"/>
      <c r="D22" s="110"/>
      <c r="E22" s="15" t="s">
        <v>21</v>
      </c>
      <c r="F22" s="24"/>
      <c r="G22" s="15" t="s">
        <v>21</v>
      </c>
      <c r="H22" s="24"/>
      <c r="I22" s="15" t="s">
        <v>21</v>
      </c>
      <c r="J22" s="24"/>
      <c r="K22" s="15" t="s">
        <v>21</v>
      </c>
      <c r="L22" s="24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106"/>
      <c r="H23" s="107"/>
      <c r="I23" s="106"/>
      <c r="J23" s="107"/>
      <c r="K23" s="106"/>
      <c r="L23" s="107"/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15" t="s">
        <v>21</v>
      </c>
      <c r="J24" s="24"/>
      <c r="K24" s="15" t="s">
        <v>21</v>
      </c>
      <c r="L24" s="24"/>
      <c r="M24" s="15" t="s">
        <v>21</v>
      </c>
      <c r="N24" s="24"/>
    </row>
    <row r="25" spans="1:14" ht="4.5" customHeight="1" x14ac:dyDescent="0.3"/>
  </sheetData>
  <sheetProtection sheet="1" selectLockedCells="1"/>
  <mergeCells count="66">
    <mergeCell ref="E4:F4"/>
    <mergeCell ref="G4:H4"/>
    <mergeCell ref="I4:J4"/>
    <mergeCell ref="K4:L4"/>
    <mergeCell ref="M4:N4"/>
    <mergeCell ref="M5:N5"/>
    <mergeCell ref="D7:D8"/>
    <mergeCell ref="E7:F7"/>
    <mergeCell ref="G7:H7"/>
    <mergeCell ref="I7:J7"/>
    <mergeCell ref="K7:L7"/>
    <mergeCell ref="M7:N7"/>
    <mergeCell ref="D5:D6"/>
    <mergeCell ref="E5:F5"/>
    <mergeCell ref="G5:H5"/>
    <mergeCell ref="I5:J5"/>
    <mergeCell ref="K5:L5"/>
    <mergeCell ref="M9:N9"/>
    <mergeCell ref="D11:D12"/>
    <mergeCell ref="E11:F11"/>
    <mergeCell ref="G11:H11"/>
    <mergeCell ref="I11:J11"/>
    <mergeCell ref="K11:L11"/>
    <mergeCell ref="M11:N11"/>
    <mergeCell ref="D9:D10"/>
    <mergeCell ref="E9:F9"/>
    <mergeCell ref="G9:H9"/>
    <mergeCell ref="I9:J9"/>
    <mergeCell ref="K9:L9"/>
    <mergeCell ref="M13:N13"/>
    <mergeCell ref="D15:D16"/>
    <mergeCell ref="E15:F15"/>
    <mergeCell ref="G15:H15"/>
    <mergeCell ref="I15:J15"/>
    <mergeCell ref="K15:L15"/>
    <mergeCell ref="M15:N15"/>
    <mergeCell ref="D13:D14"/>
    <mergeCell ref="E13:F13"/>
    <mergeCell ref="G13:H13"/>
    <mergeCell ref="I13:J13"/>
    <mergeCell ref="K13:L13"/>
    <mergeCell ref="M17:N17"/>
    <mergeCell ref="D19:D20"/>
    <mergeCell ref="E19:F19"/>
    <mergeCell ref="G19:H19"/>
    <mergeCell ref="I19:J19"/>
    <mergeCell ref="K19:L19"/>
    <mergeCell ref="M19:N19"/>
    <mergeCell ref="D17:D18"/>
    <mergeCell ref="E17:F17"/>
    <mergeCell ref="G17:H17"/>
    <mergeCell ref="I17:J17"/>
    <mergeCell ref="K17:L17"/>
    <mergeCell ref="M21:N21"/>
    <mergeCell ref="A23:B24"/>
    <mergeCell ref="D23:D24"/>
    <mergeCell ref="E23:F23"/>
    <mergeCell ref="G23:H23"/>
    <mergeCell ref="I23:J23"/>
    <mergeCell ref="K23:L23"/>
    <mergeCell ref="M23:N23"/>
    <mergeCell ref="D21:D22"/>
    <mergeCell ref="E21:F21"/>
    <mergeCell ref="G21:H21"/>
    <mergeCell ref="I21:J21"/>
    <mergeCell ref="K21:L21"/>
  </mergeCells>
  <pageMargins left="0.56999999999999995" right="0.25" top="0.75" bottom="0.75" header="0.3" footer="0.3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0CEF-901B-4D3B-8AB8-144DFE1DE986}">
  <sheetPr codeName="Sheet5">
    <tabColor rgb="FF92D050"/>
    <pageSetUpPr fitToPage="1"/>
  </sheetPr>
  <dimension ref="A1:N25"/>
  <sheetViews>
    <sheetView showGridLines="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14" width="10.33203125" style="10" customWidth="1"/>
    <col min="15" max="15" width="1.33203125" style="10" customWidth="1"/>
    <col min="16" max="16384" width="15.6640625" style="10"/>
  </cols>
  <sheetData>
    <row r="1" spans="1:14" s="27" customFormat="1" ht="29.25" customHeight="1" x14ac:dyDescent="0.5">
      <c r="A1" s="28" t="s">
        <v>25</v>
      </c>
      <c r="B1" s="25"/>
      <c r="C1" s="25"/>
      <c r="D1" s="25"/>
      <c r="E1" s="25" t="s">
        <v>31</v>
      </c>
      <c r="F1" s="25"/>
      <c r="H1" s="25"/>
      <c r="I1" s="25"/>
      <c r="J1" s="25"/>
      <c r="K1" s="25"/>
      <c r="L1" s="25"/>
      <c r="M1" s="25"/>
      <c r="N1" s="26" t="str">
        <f>'Closing Dates'!I3</f>
        <v>CLUB NAME</v>
      </c>
    </row>
    <row r="2" spans="1:14" s="27" customFormat="1" ht="4.5" customHeight="1" x14ac:dyDescent="0.5">
      <c r="A2" s="28"/>
      <c r="B2" s="25"/>
      <c r="C2" s="25"/>
      <c r="D2" s="25"/>
      <c r="E2" s="25"/>
      <c r="F2" s="25"/>
      <c r="H2" s="25"/>
      <c r="I2" s="25"/>
      <c r="J2" s="25"/>
      <c r="K2" s="25"/>
      <c r="L2" s="25"/>
      <c r="M2" s="25"/>
      <c r="N2" s="26"/>
    </row>
    <row r="3" spans="1:14" ht="23.25" customHeight="1" thickBot="1" x14ac:dyDescent="0.35">
      <c r="A3" s="9"/>
      <c r="B3" s="8"/>
      <c r="E3" s="33"/>
    </row>
    <row r="4" spans="1:14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29</v>
      </c>
      <c r="H4" s="113"/>
      <c r="I4" s="113" t="s">
        <v>18</v>
      </c>
      <c r="J4" s="113"/>
      <c r="K4" s="113" t="s">
        <v>19</v>
      </c>
      <c r="L4" s="113"/>
      <c r="M4" s="113" t="s">
        <v>20</v>
      </c>
      <c r="N4" s="113"/>
    </row>
    <row r="5" spans="1:14" ht="21" customHeight="1" x14ac:dyDescent="0.3">
      <c r="A5" s="49" t="s">
        <v>23</v>
      </c>
      <c r="B5" s="50">
        <f>+'Closing Dates'!B6</f>
        <v>46301</v>
      </c>
      <c r="C5" s="14"/>
      <c r="D5" s="109">
        <v>1</v>
      </c>
      <c r="E5" s="111"/>
      <c r="F5" s="112"/>
      <c r="G5" s="106"/>
      <c r="H5" s="107"/>
      <c r="I5" s="106"/>
      <c r="J5" s="107"/>
      <c r="K5" s="106"/>
      <c r="L5" s="107"/>
      <c r="M5" s="106"/>
      <c r="N5" s="107"/>
    </row>
    <row r="6" spans="1:14" ht="21" customHeight="1" thickBot="1" x14ac:dyDescent="0.35">
      <c r="A6" s="22" t="s">
        <v>24</v>
      </c>
      <c r="B6" s="23">
        <f>+B5+6</f>
        <v>46307</v>
      </c>
      <c r="C6" s="14"/>
      <c r="D6" s="110"/>
      <c r="E6" s="15" t="s">
        <v>21</v>
      </c>
      <c r="F6" s="24"/>
      <c r="G6" s="15" t="s">
        <v>21</v>
      </c>
      <c r="H6" s="24"/>
      <c r="I6" s="15" t="s">
        <v>21</v>
      </c>
      <c r="J6" s="24"/>
      <c r="K6" s="15" t="s">
        <v>21</v>
      </c>
      <c r="L6" s="24"/>
      <c r="M6" s="15" t="s">
        <v>21</v>
      </c>
      <c r="N6" s="24"/>
    </row>
    <row r="7" spans="1:14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106"/>
      <c r="J7" s="107"/>
      <c r="K7" s="106"/>
      <c r="L7" s="107"/>
      <c r="M7" s="106"/>
      <c r="N7" s="107"/>
    </row>
    <row r="8" spans="1:14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15" t="s">
        <v>21</v>
      </c>
      <c r="J8" s="24"/>
      <c r="K8" s="15" t="s">
        <v>21</v>
      </c>
      <c r="L8" s="24"/>
      <c r="M8" s="15" t="s">
        <v>21</v>
      </c>
      <c r="N8" s="24"/>
    </row>
    <row r="9" spans="1:14" ht="21" customHeight="1" x14ac:dyDescent="0.3">
      <c r="A9" s="18" t="s">
        <v>15</v>
      </c>
      <c r="B9" s="19">
        <v>46334</v>
      </c>
      <c r="C9" s="14"/>
      <c r="D9" s="109">
        <v>3</v>
      </c>
      <c r="E9" s="111"/>
      <c r="F9" s="112"/>
      <c r="G9" s="106"/>
      <c r="H9" s="107"/>
      <c r="I9" s="106"/>
      <c r="J9" s="107"/>
      <c r="K9" s="106"/>
      <c r="L9" s="107"/>
      <c r="M9" s="106"/>
      <c r="N9" s="107"/>
    </row>
    <row r="10" spans="1:14" ht="21" customHeight="1" thickBot="1" x14ac:dyDescent="0.35">
      <c r="A10" s="20" t="s">
        <v>107</v>
      </c>
      <c r="B10" s="21">
        <v>46341</v>
      </c>
      <c r="C10" s="14"/>
      <c r="D10" s="110"/>
      <c r="E10" s="15" t="s">
        <v>21</v>
      </c>
      <c r="F10" s="24"/>
      <c r="G10" s="15" t="s">
        <v>21</v>
      </c>
      <c r="H10" s="24"/>
      <c r="I10" s="15" t="s">
        <v>21</v>
      </c>
      <c r="J10" s="24"/>
      <c r="K10" s="15" t="s">
        <v>21</v>
      </c>
      <c r="L10" s="24"/>
      <c r="M10" s="15" t="s">
        <v>21</v>
      </c>
      <c r="N10" s="24"/>
    </row>
    <row r="11" spans="1:14" ht="21" customHeight="1" thickBot="1" x14ac:dyDescent="0.35">
      <c r="A11" s="22" t="s">
        <v>72</v>
      </c>
      <c r="B11" s="23">
        <v>46348</v>
      </c>
      <c r="C11" s="14"/>
      <c r="D11" s="109">
        <v>4</v>
      </c>
      <c r="E11" s="111"/>
      <c r="F11" s="112"/>
      <c r="G11" s="106"/>
      <c r="H11" s="107"/>
      <c r="I11" s="106"/>
      <c r="J11" s="107"/>
      <c r="K11" s="106"/>
      <c r="L11" s="107"/>
      <c r="M11" s="106"/>
      <c r="N11" s="107"/>
    </row>
    <row r="12" spans="1:14" ht="21" customHeight="1" thickBot="1" x14ac:dyDescent="0.35">
      <c r="C12" s="14"/>
      <c r="D12" s="110"/>
      <c r="E12" s="15" t="s">
        <v>21</v>
      </c>
      <c r="F12" s="24"/>
      <c r="G12" s="15" t="s">
        <v>21</v>
      </c>
      <c r="H12" s="24"/>
      <c r="I12" s="15" t="s">
        <v>21</v>
      </c>
      <c r="J12" s="24"/>
      <c r="K12" s="15" t="s">
        <v>21</v>
      </c>
      <c r="L12" s="24"/>
      <c r="M12" s="15" t="s">
        <v>21</v>
      </c>
      <c r="N12" s="24"/>
    </row>
    <row r="13" spans="1:14" ht="21" customHeight="1" x14ac:dyDescent="0.3">
      <c r="A13" s="14"/>
      <c r="B13" s="14"/>
      <c r="C13" s="14"/>
      <c r="D13" s="109">
        <v>5</v>
      </c>
      <c r="E13" s="111"/>
      <c r="F13" s="112"/>
      <c r="G13" s="106"/>
      <c r="H13" s="107"/>
      <c r="I13" s="106"/>
      <c r="J13" s="107"/>
      <c r="K13" s="106"/>
      <c r="L13" s="107"/>
      <c r="M13" s="106"/>
      <c r="N13" s="107"/>
    </row>
    <row r="14" spans="1:14" ht="21" customHeight="1" thickBot="1" x14ac:dyDescent="0.35">
      <c r="A14" s="30"/>
      <c r="B14" s="14"/>
      <c r="C14" s="14"/>
      <c r="D14" s="110"/>
      <c r="E14" s="15" t="s">
        <v>21</v>
      </c>
      <c r="F14" s="24"/>
      <c r="G14" s="15" t="s">
        <v>21</v>
      </c>
      <c r="H14" s="24"/>
      <c r="I14" s="15" t="s">
        <v>21</v>
      </c>
      <c r="J14" s="24"/>
      <c r="K14" s="15" t="s">
        <v>21</v>
      </c>
      <c r="L14" s="24"/>
      <c r="M14" s="15" t="s">
        <v>21</v>
      </c>
      <c r="N14" s="24"/>
    </row>
    <row r="15" spans="1:14" ht="21" customHeight="1" x14ac:dyDescent="0.3">
      <c r="A15" s="30" t="s">
        <v>26</v>
      </c>
      <c r="B15" s="14"/>
      <c r="C15" s="14"/>
      <c r="D15" s="109">
        <v>6</v>
      </c>
      <c r="E15" s="111"/>
      <c r="F15" s="112"/>
      <c r="G15" s="106"/>
      <c r="H15" s="107"/>
      <c r="I15" s="106"/>
      <c r="J15" s="107"/>
      <c r="K15" s="106"/>
      <c r="L15" s="107"/>
      <c r="M15" s="106"/>
      <c r="N15" s="107"/>
    </row>
    <row r="16" spans="1:14" ht="21" customHeight="1" thickBot="1" x14ac:dyDescent="0.35">
      <c r="A16" s="10" t="s">
        <v>27</v>
      </c>
      <c r="B16" s="31"/>
      <c r="C16" s="14"/>
      <c r="D16" s="110"/>
      <c r="E16" s="15" t="s">
        <v>21</v>
      </c>
      <c r="F16" s="24"/>
      <c r="G16" s="15" t="s">
        <v>21</v>
      </c>
      <c r="H16" s="24"/>
      <c r="I16" s="15" t="s">
        <v>21</v>
      </c>
      <c r="J16" s="24"/>
      <c r="K16" s="15" t="s">
        <v>21</v>
      </c>
      <c r="L16" s="24"/>
      <c r="M16" s="15" t="s">
        <v>21</v>
      </c>
      <c r="N16" s="24"/>
    </row>
    <row r="17" spans="1:14" ht="21" customHeight="1" x14ac:dyDescent="0.3">
      <c r="A17" s="14"/>
      <c r="B17" s="29" t="s">
        <v>125</v>
      </c>
      <c r="C17" s="14"/>
      <c r="D17" s="109">
        <v>7</v>
      </c>
      <c r="E17" s="111"/>
      <c r="F17" s="112"/>
      <c r="G17" s="106"/>
      <c r="H17" s="107"/>
      <c r="I17" s="106"/>
      <c r="J17" s="107"/>
      <c r="K17" s="106"/>
      <c r="L17" s="107"/>
      <c r="M17" s="106"/>
      <c r="N17" s="107"/>
    </row>
    <row r="18" spans="1:14" ht="21" customHeight="1" thickBot="1" x14ac:dyDescent="0.35">
      <c r="A18" s="14" t="s">
        <v>28</v>
      </c>
      <c r="B18" s="65">
        <f>+B16*380</f>
        <v>0</v>
      </c>
      <c r="C18" s="14"/>
      <c r="D18" s="110"/>
      <c r="E18" s="15" t="s">
        <v>21</v>
      </c>
      <c r="F18" s="24"/>
      <c r="G18" s="15" t="s">
        <v>21</v>
      </c>
      <c r="H18" s="24"/>
      <c r="I18" s="15" t="s">
        <v>21</v>
      </c>
      <c r="J18" s="24"/>
      <c r="K18" s="15" t="s">
        <v>21</v>
      </c>
      <c r="L18" s="24"/>
      <c r="M18" s="15" t="s">
        <v>21</v>
      </c>
      <c r="N18" s="24"/>
    </row>
    <row r="19" spans="1:14" ht="21" customHeight="1" thickTop="1" x14ac:dyDescent="0.3">
      <c r="C19" s="14"/>
      <c r="D19" s="109">
        <v>8</v>
      </c>
      <c r="E19" s="111"/>
      <c r="F19" s="112"/>
      <c r="G19" s="106"/>
      <c r="H19" s="107"/>
      <c r="I19" s="106"/>
      <c r="J19" s="107"/>
      <c r="K19" s="106"/>
      <c r="L19" s="107"/>
      <c r="M19" s="106"/>
      <c r="N19" s="107"/>
    </row>
    <row r="20" spans="1:14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15" t="s">
        <v>21</v>
      </c>
      <c r="J20" s="24"/>
      <c r="K20" s="15" t="s">
        <v>21</v>
      </c>
      <c r="L20" s="24"/>
      <c r="M20" s="15" t="s">
        <v>21</v>
      </c>
      <c r="N20" s="24"/>
    </row>
    <row r="21" spans="1:14" ht="21" customHeight="1" x14ac:dyDescent="0.3">
      <c r="A21" s="32"/>
      <c r="B21" s="32"/>
      <c r="C21" s="14"/>
      <c r="D21" s="109">
        <v>9</v>
      </c>
      <c r="E21" s="111"/>
      <c r="F21" s="112"/>
      <c r="G21" s="106"/>
      <c r="H21" s="107"/>
      <c r="I21" s="106"/>
      <c r="J21" s="107"/>
      <c r="K21" s="106"/>
      <c r="L21" s="107"/>
      <c r="M21" s="106"/>
      <c r="N21" s="107"/>
    </row>
    <row r="22" spans="1:14" ht="21" customHeight="1" thickBot="1" x14ac:dyDescent="0.35">
      <c r="A22" s="32"/>
      <c r="B22" s="32"/>
      <c r="C22" s="14"/>
      <c r="D22" s="110"/>
      <c r="E22" s="15" t="s">
        <v>21</v>
      </c>
      <c r="F22" s="24"/>
      <c r="G22" s="15" t="s">
        <v>21</v>
      </c>
      <c r="H22" s="24"/>
      <c r="I22" s="15" t="s">
        <v>21</v>
      </c>
      <c r="J22" s="24"/>
      <c r="K22" s="15" t="s">
        <v>21</v>
      </c>
      <c r="L22" s="24"/>
      <c r="M22" s="15" t="s">
        <v>21</v>
      </c>
      <c r="N22" s="24"/>
    </row>
    <row r="23" spans="1:14" ht="21" customHeight="1" x14ac:dyDescent="0.3">
      <c r="A23" s="108"/>
      <c r="B23" s="108"/>
      <c r="C23" s="14"/>
      <c r="D23" s="109">
        <v>10</v>
      </c>
      <c r="E23" s="111"/>
      <c r="F23" s="112"/>
      <c r="G23" s="106"/>
      <c r="H23" s="107"/>
      <c r="I23" s="106"/>
      <c r="J23" s="107"/>
      <c r="K23" s="106"/>
      <c r="L23" s="107"/>
      <c r="M23" s="106"/>
      <c r="N23" s="107"/>
    </row>
    <row r="24" spans="1:14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15" t="s">
        <v>21</v>
      </c>
      <c r="J24" s="24"/>
      <c r="K24" s="15" t="s">
        <v>21</v>
      </c>
      <c r="L24" s="24"/>
      <c r="M24" s="15" t="s">
        <v>21</v>
      </c>
      <c r="N24" s="24"/>
    </row>
    <row r="25" spans="1:14" ht="4.5" customHeight="1" x14ac:dyDescent="0.3"/>
  </sheetData>
  <sheetProtection sheet="1" selectLockedCells="1"/>
  <mergeCells count="66">
    <mergeCell ref="K4:L4"/>
    <mergeCell ref="M4:N4"/>
    <mergeCell ref="E9:F9"/>
    <mergeCell ref="G9:H9"/>
    <mergeCell ref="E4:F4"/>
    <mergeCell ref="G4:H4"/>
    <mergeCell ref="I4:J4"/>
    <mergeCell ref="M5:N5"/>
    <mergeCell ref="M7:N7"/>
    <mergeCell ref="I9:J9"/>
    <mergeCell ref="K9:L9"/>
    <mergeCell ref="M9:N9"/>
    <mergeCell ref="D7:D8"/>
    <mergeCell ref="E7:F7"/>
    <mergeCell ref="G7:H7"/>
    <mergeCell ref="I7:J7"/>
    <mergeCell ref="K7:L7"/>
    <mergeCell ref="D5:D6"/>
    <mergeCell ref="E5:F5"/>
    <mergeCell ref="G5:H5"/>
    <mergeCell ref="I5:J5"/>
    <mergeCell ref="K5:L5"/>
    <mergeCell ref="G11:H11"/>
    <mergeCell ref="I11:J11"/>
    <mergeCell ref="K11:L11"/>
    <mergeCell ref="M11:N11"/>
    <mergeCell ref="D13:D14"/>
    <mergeCell ref="E13:F13"/>
    <mergeCell ref="G13:H13"/>
    <mergeCell ref="I13:J13"/>
    <mergeCell ref="K13:L13"/>
    <mergeCell ref="D9:D10"/>
    <mergeCell ref="M17:N17"/>
    <mergeCell ref="D15:D16"/>
    <mergeCell ref="E15:F15"/>
    <mergeCell ref="G15:H15"/>
    <mergeCell ref="I15:J15"/>
    <mergeCell ref="K15:L15"/>
    <mergeCell ref="M15:N15"/>
    <mergeCell ref="D17:D18"/>
    <mergeCell ref="E17:F17"/>
    <mergeCell ref="G17:H17"/>
    <mergeCell ref="I17:J17"/>
    <mergeCell ref="K17:L17"/>
    <mergeCell ref="M13:N13"/>
    <mergeCell ref="D11:D12"/>
    <mergeCell ref="E11:F11"/>
    <mergeCell ref="M21:N21"/>
    <mergeCell ref="D19:D20"/>
    <mergeCell ref="E19:F19"/>
    <mergeCell ref="G19:H19"/>
    <mergeCell ref="I19:J19"/>
    <mergeCell ref="K19:L19"/>
    <mergeCell ref="M19:N19"/>
    <mergeCell ref="D21:D22"/>
    <mergeCell ref="E21:F21"/>
    <mergeCell ref="G21:H21"/>
    <mergeCell ref="I21:J21"/>
    <mergeCell ref="K21:L21"/>
    <mergeCell ref="M23:N23"/>
    <mergeCell ref="A23:B24"/>
    <mergeCell ref="D23:D24"/>
    <mergeCell ref="E23:F23"/>
    <mergeCell ref="G23:H23"/>
    <mergeCell ref="I23:J23"/>
    <mergeCell ref="K23:L23"/>
  </mergeCells>
  <pageMargins left="0.56999999999999995" right="0.25" top="0.75" bottom="0.75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8EA0-2216-48FF-983A-A7FEFC20DC46}">
  <sheetPr codeName="Sheet6">
    <tabColor theme="5" tint="0.39997558519241921"/>
  </sheetPr>
  <dimension ref="A1:P30"/>
  <sheetViews>
    <sheetView showGridLines="0" zoomScaleNormal="100" workbookViewId="0">
      <selection activeCell="E6" sqref="E6:F6"/>
    </sheetView>
  </sheetViews>
  <sheetFormatPr defaultColWidth="15.6640625" defaultRowHeight="14.4" x14ac:dyDescent="0.3"/>
  <cols>
    <col min="1" max="1" width="15.44140625" style="10" customWidth="1"/>
    <col min="2" max="2" width="18.6640625" style="10" customWidth="1"/>
    <col min="3" max="3" width="5.33203125" style="10" customWidth="1"/>
    <col min="4" max="4" width="3.33203125" style="10" customWidth="1"/>
    <col min="5" max="8" width="11.33203125" style="10" customWidth="1"/>
    <col min="9" max="9" width="6.88671875" style="10" customWidth="1"/>
    <col min="10" max="10" width="1.6640625" style="10" customWidth="1"/>
    <col min="11" max="11" width="3.33203125" style="10" customWidth="1"/>
    <col min="12" max="15" width="11.33203125" style="10" customWidth="1"/>
    <col min="16" max="16" width="6.88671875" style="10" customWidth="1"/>
    <col min="17" max="17" width="1.33203125" style="10" customWidth="1"/>
    <col min="18" max="16384" width="15.6640625" style="10"/>
  </cols>
  <sheetData>
    <row r="1" spans="1:16" s="27" customFormat="1" ht="29.25" customHeight="1" x14ac:dyDescent="0.5">
      <c r="A1" s="28" t="s">
        <v>25</v>
      </c>
      <c r="B1" s="25"/>
      <c r="C1" s="25"/>
      <c r="D1" s="25"/>
      <c r="E1" s="25" t="s">
        <v>82</v>
      </c>
      <c r="F1" s="25"/>
      <c r="G1" s="25"/>
      <c r="H1" s="25"/>
      <c r="I1" s="25"/>
      <c r="J1" s="25"/>
      <c r="K1" s="25"/>
      <c r="L1" s="25"/>
      <c r="M1" s="25"/>
      <c r="N1" s="25"/>
      <c r="O1" s="26" t="str">
        <f>'Closing Dates'!I3</f>
        <v>CLUB NAME</v>
      </c>
      <c r="P1" s="25"/>
    </row>
    <row r="2" spans="1:16" s="27" customFormat="1" ht="5.4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25"/>
    </row>
    <row r="3" spans="1:16" s="27" customFormat="1" ht="19.2" customHeight="1" x14ac:dyDescent="0.5">
      <c r="A3" s="118" t="s">
        <v>94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1:16" ht="9" customHeight="1" thickBot="1" x14ac:dyDescent="0.35">
      <c r="A4" s="9"/>
      <c r="B4" s="8"/>
      <c r="E4" s="33"/>
    </row>
    <row r="5" spans="1:16" ht="21" customHeight="1" thickBot="1" x14ac:dyDescent="0.35">
      <c r="A5" s="30" t="s">
        <v>22</v>
      </c>
      <c r="B5" s="13"/>
      <c r="C5" s="14"/>
      <c r="D5" s="14"/>
      <c r="E5" s="113" t="s">
        <v>17</v>
      </c>
      <c r="F5" s="113"/>
      <c r="G5" s="113" t="s">
        <v>19</v>
      </c>
      <c r="H5" s="113"/>
      <c r="I5" s="66" t="s">
        <v>93</v>
      </c>
      <c r="J5" s="39"/>
      <c r="K5" s="48"/>
      <c r="L5" s="113" t="s">
        <v>17</v>
      </c>
      <c r="M5" s="113"/>
      <c r="N5" s="113" t="s">
        <v>19</v>
      </c>
      <c r="O5" s="113"/>
      <c r="P5" s="66" t="s">
        <v>93</v>
      </c>
    </row>
    <row r="6" spans="1:16" ht="21" customHeight="1" x14ac:dyDescent="0.3">
      <c r="A6" s="49" t="s">
        <v>23</v>
      </c>
      <c r="B6" s="50">
        <f>+'Closing Dates'!B7</f>
        <v>46314</v>
      </c>
      <c r="C6" s="14"/>
      <c r="D6" s="109">
        <v>1</v>
      </c>
      <c r="E6" s="111"/>
      <c r="F6" s="112"/>
      <c r="G6" s="106"/>
      <c r="H6" s="107"/>
      <c r="I6" s="116"/>
      <c r="J6" s="37"/>
      <c r="K6" s="109">
        <v>11</v>
      </c>
      <c r="L6" s="106"/>
      <c r="M6" s="107"/>
      <c r="N6" s="106"/>
      <c r="O6" s="107"/>
      <c r="P6" s="116"/>
    </row>
    <row r="7" spans="1:16" ht="21" customHeight="1" thickBot="1" x14ac:dyDescent="0.35">
      <c r="A7" s="22" t="s">
        <v>24</v>
      </c>
      <c r="B7" s="23">
        <f>+B6+7</f>
        <v>46321</v>
      </c>
      <c r="C7" s="14"/>
      <c r="D7" s="110"/>
      <c r="E7" s="15" t="s">
        <v>21</v>
      </c>
      <c r="F7" s="24"/>
      <c r="G7" s="15" t="s">
        <v>21</v>
      </c>
      <c r="H7" s="24"/>
      <c r="I7" s="117"/>
      <c r="J7" s="37"/>
      <c r="K7" s="110"/>
      <c r="L7" s="15" t="s">
        <v>21</v>
      </c>
      <c r="M7" s="24"/>
      <c r="N7" s="15" t="s">
        <v>21</v>
      </c>
      <c r="O7" s="24"/>
      <c r="P7" s="117"/>
    </row>
    <row r="8" spans="1:16" ht="21" customHeight="1" x14ac:dyDescent="0.3">
      <c r="A8" s="14"/>
      <c r="B8" s="14"/>
      <c r="C8" s="14"/>
      <c r="D8" s="109">
        <v>2</v>
      </c>
      <c r="E8" s="111"/>
      <c r="F8" s="112"/>
      <c r="G8" s="106"/>
      <c r="H8" s="107"/>
      <c r="I8" s="116"/>
      <c r="J8" s="37"/>
      <c r="K8" s="109">
        <v>12</v>
      </c>
      <c r="L8" s="106"/>
      <c r="M8" s="107"/>
      <c r="N8" s="106"/>
      <c r="O8" s="107"/>
      <c r="P8" s="116"/>
    </row>
    <row r="9" spans="1:16" ht="21" customHeight="1" thickBot="1" x14ac:dyDescent="0.35">
      <c r="A9" s="30" t="s">
        <v>14</v>
      </c>
      <c r="B9" s="12"/>
      <c r="C9" s="14"/>
      <c r="D9" s="110"/>
      <c r="E9" s="15" t="s">
        <v>21</v>
      </c>
      <c r="F9" s="24"/>
      <c r="G9" s="15" t="s">
        <v>21</v>
      </c>
      <c r="H9" s="24"/>
      <c r="I9" s="117"/>
      <c r="J9" s="37"/>
      <c r="K9" s="110"/>
      <c r="L9" s="15" t="s">
        <v>21</v>
      </c>
      <c r="M9" s="24"/>
      <c r="N9" s="15" t="s">
        <v>21</v>
      </c>
      <c r="O9" s="24"/>
      <c r="P9" s="117"/>
    </row>
    <row r="10" spans="1:16" ht="21" customHeight="1" x14ac:dyDescent="0.3">
      <c r="A10" s="18" t="s">
        <v>79</v>
      </c>
      <c r="B10" s="19">
        <v>46343</v>
      </c>
      <c r="C10" s="14"/>
      <c r="D10" s="109">
        <v>3</v>
      </c>
      <c r="E10" s="111"/>
      <c r="F10" s="112"/>
      <c r="G10" s="106"/>
      <c r="H10" s="107"/>
      <c r="I10" s="116"/>
      <c r="J10" s="37"/>
      <c r="K10" s="109">
        <v>13</v>
      </c>
      <c r="L10" s="106"/>
      <c r="M10" s="107"/>
      <c r="N10" s="106"/>
      <c r="O10" s="107"/>
      <c r="P10" s="116"/>
    </row>
    <row r="11" spans="1:16" ht="21" customHeight="1" thickBot="1" x14ac:dyDescent="0.35">
      <c r="A11" s="20" t="s">
        <v>80</v>
      </c>
      <c r="B11" s="21">
        <f>+B10+7</f>
        <v>46350</v>
      </c>
      <c r="C11" s="14"/>
      <c r="D11" s="110"/>
      <c r="E11" s="15" t="s">
        <v>21</v>
      </c>
      <c r="F11" s="24"/>
      <c r="G11" s="15" t="s">
        <v>21</v>
      </c>
      <c r="H11" s="24"/>
      <c r="I11" s="117"/>
      <c r="J11" s="37"/>
      <c r="K11" s="110"/>
      <c r="L11" s="15" t="s">
        <v>21</v>
      </c>
      <c r="M11" s="24"/>
      <c r="N11" s="15" t="s">
        <v>21</v>
      </c>
      <c r="O11" s="24"/>
      <c r="P11" s="117"/>
    </row>
    <row r="12" spans="1:16" ht="21" customHeight="1" x14ac:dyDescent="0.3">
      <c r="A12" s="20" t="s">
        <v>81</v>
      </c>
      <c r="B12" s="21">
        <f>+B11+7</f>
        <v>46357</v>
      </c>
      <c r="C12" s="14"/>
      <c r="D12" s="109">
        <v>4</v>
      </c>
      <c r="E12" s="111"/>
      <c r="F12" s="112"/>
      <c r="G12" s="106"/>
      <c r="H12" s="107"/>
      <c r="I12" s="116"/>
      <c r="J12" s="37"/>
      <c r="K12" s="109">
        <v>14</v>
      </c>
      <c r="L12" s="106"/>
      <c r="M12" s="107"/>
      <c r="N12" s="106"/>
      <c r="O12" s="107"/>
      <c r="P12" s="116"/>
    </row>
    <row r="13" spans="1:16" ht="21" customHeight="1" thickBot="1" x14ac:dyDescent="0.35">
      <c r="A13" s="22" t="s">
        <v>96</v>
      </c>
      <c r="B13" s="23">
        <f>+B12+7</f>
        <v>46364</v>
      </c>
      <c r="C13" s="14"/>
      <c r="D13" s="110"/>
      <c r="E13" s="15" t="s">
        <v>21</v>
      </c>
      <c r="F13" s="24"/>
      <c r="G13" s="15" t="s">
        <v>21</v>
      </c>
      <c r="H13" s="24"/>
      <c r="I13" s="117"/>
      <c r="J13" s="37"/>
      <c r="K13" s="110"/>
      <c r="L13" s="15" t="s">
        <v>21</v>
      </c>
      <c r="M13" s="24"/>
      <c r="N13" s="15" t="s">
        <v>21</v>
      </c>
      <c r="O13" s="24"/>
      <c r="P13" s="117"/>
    </row>
    <row r="14" spans="1:16" ht="21" customHeight="1" x14ac:dyDescent="0.3">
      <c r="A14" s="12" t="s">
        <v>83</v>
      </c>
      <c r="B14" s="17"/>
      <c r="C14" s="14"/>
      <c r="D14" s="109">
        <v>5</v>
      </c>
      <c r="E14" s="111"/>
      <c r="F14" s="112"/>
      <c r="G14" s="106"/>
      <c r="H14" s="107"/>
      <c r="I14" s="116"/>
      <c r="J14" s="37"/>
      <c r="K14" s="109">
        <v>15</v>
      </c>
      <c r="L14" s="106"/>
      <c r="M14" s="107"/>
      <c r="N14" s="106"/>
      <c r="O14" s="107"/>
      <c r="P14" s="116"/>
    </row>
    <row r="15" spans="1:16" ht="21" customHeight="1" thickBot="1" x14ac:dyDescent="0.35">
      <c r="A15" s="74" t="s">
        <v>88</v>
      </c>
      <c r="B15" s="17"/>
      <c r="C15" s="14"/>
      <c r="D15" s="110"/>
      <c r="E15" s="15" t="s">
        <v>21</v>
      </c>
      <c r="F15" s="24"/>
      <c r="G15" s="15" t="s">
        <v>21</v>
      </c>
      <c r="H15" s="24"/>
      <c r="I15" s="117"/>
      <c r="J15" s="37"/>
      <c r="K15" s="110"/>
      <c r="L15" s="15" t="s">
        <v>21</v>
      </c>
      <c r="M15" s="24"/>
      <c r="N15" s="15" t="s">
        <v>21</v>
      </c>
      <c r="O15" s="24"/>
      <c r="P15" s="117"/>
    </row>
    <row r="16" spans="1:16" ht="21" customHeight="1" x14ac:dyDescent="0.3">
      <c r="A16" s="75" t="s">
        <v>115</v>
      </c>
      <c r="C16" s="14"/>
      <c r="D16" s="109">
        <v>6</v>
      </c>
      <c r="E16" s="111"/>
      <c r="F16" s="112"/>
      <c r="G16" s="106"/>
      <c r="H16" s="107"/>
      <c r="I16" s="116"/>
      <c r="J16" s="37"/>
      <c r="K16" s="109">
        <v>16</v>
      </c>
      <c r="L16" s="106"/>
      <c r="M16" s="107"/>
      <c r="N16" s="106"/>
      <c r="O16" s="107"/>
      <c r="P16" s="116"/>
    </row>
    <row r="17" spans="1:16" ht="21" customHeight="1" thickBot="1" x14ac:dyDescent="0.35">
      <c r="A17" s="75" t="s">
        <v>116</v>
      </c>
      <c r="B17" s="75"/>
      <c r="C17" s="14"/>
      <c r="D17" s="110"/>
      <c r="E17" s="15" t="s">
        <v>21</v>
      </c>
      <c r="F17" s="24"/>
      <c r="G17" s="15" t="s">
        <v>21</v>
      </c>
      <c r="H17" s="24"/>
      <c r="I17" s="117"/>
      <c r="J17" s="37"/>
      <c r="K17" s="110"/>
      <c r="L17" s="15" t="s">
        <v>21</v>
      </c>
      <c r="M17" s="24"/>
      <c r="N17" s="15" t="s">
        <v>21</v>
      </c>
      <c r="O17" s="24"/>
      <c r="P17" s="117"/>
    </row>
    <row r="18" spans="1:16" ht="21" customHeight="1" x14ac:dyDescent="0.3">
      <c r="A18" s="76" t="s">
        <v>87</v>
      </c>
      <c r="C18" s="14"/>
      <c r="D18" s="109">
        <v>7</v>
      </c>
      <c r="E18" s="111"/>
      <c r="F18" s="112"/>
      <c r="G18" s="106"/>
      <c r="H18" s="107"/>
      <c r="I18" s="116"/>
      <c r="J18" s="37"/>
      <c r="K18" s="109">
        <v>17</v>
      </c>
      <c r="L18" s="106"/>
      <c r="M18" s="107"/>
      <c r="N18" s="106"/>
      <c r="O18" s="107"/>
      <c r="P18" s="116"/>
    </row>
    <row r="19" spans="1:16" ht="21" customHeight="1" thickBot="1" x14ac:dyDescent="0.35">
      <c r="A19" s="73" t="s">
        <v>89</v>
      </c>
      <c r="C19" s="14"/>
      <c r="D19" s="110"/>
      <c r="E19" s="15" t="s">
        <v>21</v>
      </c>
      <c r="F19" s="24"/>
      <c r="G19" s="15" t="s">
        <v>21</v>
      </c>
      <c r="H19" s="24"/>
      <c r="I19" s="117"/>
      <c r="J19" s="37"/>
      <c r="K19" s="110"/>
      <c r="L19" s="15" t="s">
        <v>21</v>
      </c>
      <c r="M19" s="24"/>
      <c r="N19" s="15" t="s">
        <v>21</v>
      </c>
      <c r="O19" s="24"/>
      <c r="P19" s="117"/>
    </row>
    <row r="20" spans="1:16" ht="21" customHeight="1" x14ac:dyDescent="0.3">
      <c r="A20" s="73" t="s">
        <v>90</v>
      </c>
      <c r="C20" s="14"/>
      <c r="D20" s="109">
        <v>8</v>
      </c>
      <c r="E20" s="111"/>
      <c r="F20" s="112"/>
      <c r="G20" s="106"/>
      <c r="H20" s="107"/>
      <c r="I20" s="116"/>
      <c r="J20" s="37"/>
      <c r="K20" s="109">
        <v>18</v>
      </c>
      <c r="L20" s="106"/>
      <c r="M20" s="107"/>
      <c r="N20" s="106"/>
      <c r="O20" s="107"/>
      <c r="P20" s="116"/>
    </row>
    <row r="21" spans="1:16" ht="21" customHeight="1" thickBot="1" x14ac:dyDescent="0.35">
      <c r="A21" s="9" t="s">
        <v>84</v>
      </c>
      <c r="C21" s="14"/>
      <c r="D21" s="110"/>
      <c r="E21" s="15" t="s">
        <v>21</v>
      </c>
      <c r="F21" s="24"/>
      <c r="G21" s="15" t="s">
        <v>21</v>
      </c>
      <c r="H21" s="24"/>
      <c r="I21" s="117"/>
      <c r="J21" s="37"/>
      <c r="K21" s="110"/>
      <c r="L21" s="15" t="s">
        <v>21</v>
      </c>
      <c r="M21" s="24"/>
      <c r="N21" s="15" t="s">
        <v>21</v>
      </c>
      <c r="O21" s="24"/>
      <c r="P21" s="117"/>
    </row>
    <row r="22" spans="1:16" ht="21" customHeight="1" x14ac:dyDescent="0.3">
      <c r="A22" s="75" t="s">
        <v>85</v>
      </c>
      <c r="B22" s="17"/>
      <c r="C22" s="14"/>
      <c r="D22" s="109">
        <v>9</v>
      </c>
      <c r="E22" s="111"/>
      <c r="F22" s="112"/>
      <c r="G22" s="106"/>
      <c r="H22" s="107"/>
      <c r="I22" s="116"/>
      <c r="J22" s="37"/>
      <c r="K22" s="109">
        <v>19</v>
      </c>
      <c r="L22" s="106"/>
      <c r="M22" s="107"/>
      <c r="N22" s="106"/>
      <c r="O22" s="107"/>
      <c r="P22" s="116"/>
    </row>
    <row r="23" spans="1:16" ht="21" customHeight="1" thickBot="1" x14ac:dyDescent="0.35">
      <c r="A23" s="77" t="s">
        <v>86</v>
      </c>
      <c r="B23" s="17"/>
      <c r="C23" s="14"/>
      <c r="D23" s="110"/>
      <c r="E23" s="15" t="s">
        <v>21</v>
      </c>
      <c r="F23" s="24"/>
      <c r="G23" s="15" t="s">
        <v>21</v>
      </c>
      <c r="H23" s="24"/>
      <c r="I23" s="117"/>
      <c r="J23" s="37"/>
      <c r="K23" s="110"/>
      <c r="L23" s="15" t="s">
        <v>21</v>
      </c>
      <c r="M23" s="24"/>
      <c r="N23" s="15" t="s">
        <v>21</v>
      </c>
      <c r="O23" s="24"/>
      <c r="P23" s="117"/>
    </row>
    <row r="24" spans="1:16" ht="21" customHeight="1" x14ac:dyDescent="0.3">
      <c r="A24" s="9" t="s">
        <v>95</v>
      </c>
      <c r="B24" s="17"/>
      <c r="C24" s="14"/>
      <c r="D24" s="109">
        <v>10</v>
      </c>
      <c r="E24" s="111"/>
      <c r="F24" s="112"/>
      <c r="G24" s="106"/>
      <c r="H24" s="107"/>
      <c r="I24" s="116"/>
      <c r="J24" s="37"/>
      <c r="K24" s="109">
        <v>20</v>
      </c>
      <c r="L24" s="106"/>
      <c r="M24" s="107"/>
      <c r="N24" s="106"/>
      <c r="O24" s="107"/>
      <c r="P24" s="116"/>
    </row>
    <row r="25" spans="1:16" ht="21" customHeight="1" thickBot="1" x14ac:dyDescent="0.35">
      <c r="A25" s="75" t="s">
        <v>91</v>
      </c>
      <c r="B25" s="17"/>
      <c r="C25" s="14"/>
      <c r="D25" s="110"/>
      <c r="E25" s="15" t="s">
        <v>21</v>
      </c>
      <c r="F25" s="24"/>
      <c r="G25" s="15" t="s">
        <v>21</v>
      </c>
      <c r="H25" s="24"/>
      <c r="I25" s="117"/>
      <c r="J25" s="37"/>
      <c r="K25" s="110"/>
      <c r="L25" s="15" t="s">
        <v>21</v>
      </c>
      <c r="M25" s="24"/>
      <c r="N25" s="15" t="s">
        <v>21</v>
      </c>
      <c r="O25" s="24"/>
      <c r="P25" s="117"/>
    </row>
    <row r="26" spans="1:16" ht="21" customHeight="1" x14ac:dyDescent="0.3">
      <c r="A26" s="75" t="s">
        <v>92</v>
      </c>
    </row>
    <row r="27" spans="1:16" ht="16.2" thickBot="1" x14ac:dyDescent="0.35">
      <c r="F27" s="30" t="s">
        <v>26</v>
      </c>
      <c r="G27" s="114" t="s">
        <v>27</v>
      </c>
      <c r="H27" s="115"/>
      <c r="I27" s="31"/>
      <c r="K27" s="79" t="s">
        <v>126</v>
      </c>
      <c r="M27" s="14" t="s">
        <v>28</v>
      </c>
      <c r="N27" s="65">
        <f>+I27*190</f>
        <v>0</v>
      </c>
    </row>
    <row r="28" spans="1:16" ht="15" thickTop="1" x14ac:dyDescent="0.3">
      <c r="A28" s="9"/>
    </row>
    <row r="29" spans="1:16" x14ac:dyDescent="0.3">
      <c r="A29" s="75"/>
      <c r="E29" s="14"/>
    </row>
    <row r="30" spans="1:16" x14ac:dyDescent="0.3">
      <c r="A30" s="77"/>
    </row>
  </sheetData>
  <sheetProtection sheet="1" selectLockedCells="1"/>
  <mergeCells count="86">
    <mergeCell ref="D24:D25"/>
    <mergeCell ref="N24:O24"/>
    <mergeCell ref="E22:F22"/>
    <mergeCell ref="G22:H22"/>
    <mergeCell ref="K22:K23"/>
    <mergeCell ref="L22:M22"/>
    <mergeCell ref="N22:O22"/>
    <mergeCell ref="I24:I25"/>
    <mergeCell ref="E24:F24"/>
    <mergeCell ref="G24:H24"/>
    <mergeCell ref="K24:K25"/>
    <mergeCell ref="L24:M24"/>
    <mergeCell ref="E14:F14"/>
    <mergeCell ref="G14:H14"/>
    <mergeCell ref="I14:I15"/>
    <mergeCell ref="L18:M18"/>
    <mergeCell ref="N18:O18"/>
    <mergeCell ref="E18:F18"/>
    <mergeCell ref="G18:H18"/>
    <mergeCell ref="K18:K19"/>
    <mergeCell ref="E12:F12"/>
    <mergeCell ref="G12:H12"/>
    <mergeCell ref="K12:K13"/>
    <mergeCell ref="L12:M12"/>
    <mergeCell ref="N12:O12"/>
    <mergeCell ref="E10:F10"/>
    <mergeCell ref="G10:H10"/>
    <mergeCell ref="K10:K11"/>
    <mergeCell ref="L10:M10"/>
    <mergeCell ref="N10:O10"/>
    <mergeCell ref="E5:F5"/>
    <mergeCell ref="G5:H5"/>
    <mergeCell ref="K8:K9"/>
    <mergeCell ref="L8:M8"/>
    <mergeCell ref="N8:O8"/>
    <mergeCell ref="E8:F8"/>
    <mergeCell ref="G8:H8"/>
    <mergeCell ref="D14:D15"/>
    <mergeCell ref="D6:D7"/>
    <mergeCell ref="D8:D9"/>
    <mergeCell ref="D10:D11"/>
    <mergeCell ref="D12:D13"/>
    <mergeCell ref="D20:D21"/>
    <mergeCell ref="D22:D23"/>
    <mergeCell ref="D16:D17"/>
    <mergeCell ref="D18:D19"/>
    <mergeCell ref="K16:K17"/>
    <mergeCell ref="I16:I17"/>
    <mergeCell ref="I18:I19"/>
    <mergeCell ref="I20:I21"/>
    <mergeCell ref="I22:I23"/>
    <mergeCell ref="E16:F16"/>
    <mergeCell ref="G16:H16"/>
    <mergeCell ref="E20:F20"/>
    <mergeCell ref="G20:H20"/>
    <mergeCell ref="K20:K21"/>
    <mergeCell ref="A3:P3"/>
    <mergeCell ref="I6:I7"/>
    <mergeCell ref="I8:I9"/>
    <mergeCell ref="I10:I11"/>
    <mergeCell ref="I12:I13"/>
    <mergeCell ref="P6:P7"/>
    <mergeCell ref="P8:P9"/>
    <mergeCell ref="P10:P11"/>
    <mergeCell ref="P12:P13"/>
    <mergeCell ref="L5:M5"/>
    <mergeCell ref="N5:O5"/>
    <mergeCell ref="E6:F6"/>
    <mergeCell ref="G6:H6"/>
    <mergeCell ref="K6:K7"/>
    <mergeCell ref="L6:M6"/>
    <mergeCell ref="N6:O6"/>
    <mergeCell ref="G27:H27"/>
    <mergeCell ref="P24:P25"/>
    <mergeCell ref="P14:P15"/>
    <mergeCell ref="P16:P17"/>
    <mergeCell ref="P18:P19"/>
    <mergeCell ref="P20:P21"/>
    <mergeCell ref="P22:P23"/>
    <mergeCell ref="L14:M14"/>
    <mergeCell ref="N14:O14"/>
    <mergeCell ref="L16:M16"/>
    <mergeCell ref="N16:O16"/>
    <mergeCell ref="K14:K15"/>
    <mergeCell ref="L20:M20"/>
    <mergeCell ref="N20:O20"/>
  </mergeCells>
  <pageMargins left="0.35433070866141736" right="0.23622047244094491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084A-AD17-4966-9D5B-90497CB83995}">
  <sheetPr codeName="Sheet7">
    <tabColor rgb="FF66CCFF"/>
    <pageSetUpPr fitToPage="1"/>
  </sheetPr>
  <dimension ref="A1:L25"/>
  <sheetViews>
    <sheetView showGridLines="0" workbookViewId="0">
      <selection activeCell="F18" sqref="F18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12" width="12.44140625" style="10" customWidth="1"/>
    <col min="13" max="13" width="1.33203125" style="10" customWidth="1"/>
    <col min="14" max="16384" width="15.6640625" style="10"/>
  </cols>
  <sheetData>
    <row r="1" spans="1:12" s="27" customFormat="1" ht="29.25" customHeight="1" x14ac:dyDescent="0.5">
      <c r="A1" s="28" t="s">
        <v>25</v>
      </c>
      <c r="B1" s="25"/>
      <c r="C1" s="25"/>
      <c r="D1" s="25"/>
      <c r="E1" s="25" t="s">
        <v>61</v>
      </c>
      <c r="F1" s="25"/>
      <c r="G1" s="25"/>
      <c r="H1" s="25"/>
      <c r="I1" s="25"/>
      <c r="J1" s="25"/>
      <c r="K1" s="25"/>
      <c r="L1" s="26" t="str">
        <f>'Closing Dates'!I3</f>
        <v>CLUB NAME</v>
      </c>
    </row>
    <row r="2" spans="1:12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 ht="23.25" customHeight="1" thickBot="1" x14ac:dyDescent="0.35">
      <c r="A3" s="9"/>
      <c r="B3" s="8"/>
      <c r="E3" s="33"/>
    </row>
    <row r="4" spans="1:12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18</v>
      </c>
      <c r="H4" s="113"/>
      <c r="I4" s="113" t="s">
        <v>19</v>
      </c>
      <c r="J4" s="113"/>
      <c r="K4" s="113" t="s">
        <v>20</v>
      </c>
      <c r="L4" s="113"/>
    </row>
    <row r="5" spans="1:12" ht="21" customHeight="1" x14ac:dyDescent="0.3">
      <c r="A5" s="49" t="s">
        <v>23</v>
      </c>
      <c r="B5" s="50">
        <f>+'Closing Dates'!B8</f>
        <v>46315</v>
      </c>
      <c r="C5" s="14"/>
      <c r="D5" s="109">
        <v>1</v>
      </c>
      <c r="E5" s="111"/>
      <c r="F5" s="112"/>
      <c r="G5" s="106"/>
      <c r="H5" s="107"/>
      <c r="I5" s="106"/>
      <c r="J5" s="107"/>
      <c r="K5" s="106"/>
      <c r="L5" s="107"/>
    </row>
    <row r="6" spans="1:12" ht="21" customHeight="1" thickBot="1" x14ac:dyDescent="0.35">
      <c r="A6" s="22" t="s">
        <v>24</v>
      </c>
      <c r="B6" s="23">
        <f>+B5+7</f>
        <v>46322</v>
      </c>
      <c r="C6" s="14"/>
      <c r="D6" s="110"/>
      <c r="E6" s="15" t="s">
        <v>21</v>
      </c>
      <c r="F6" s="24"/>
      <c r="G6" s="15" t="s">
        <v>21</v>
      </c>
      <c r="H6" s="24"/>
      <c r="I6" s="15" t="s">
        <v>21</v>
      </c>
      <c r="J6" s="24"/>
      <c r="K6" s="15" t="s">
        <v>21</v>
      </c>
      <c r="L6" s="24"/>
    </row>
    <row r="7" spans="1:12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106"/>
      <c r="J7" s="107"/>
      <c r="K7" s="106"/>
      <c r="L7" s="107"/>
    </row>
    <row r="8" spans="1:12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15" t="s">
        <v>21</v>
      </c>
      <c r="J8" s="24"/>
      <c r="K8" s="15" t="s">
        <v>21</v>
      </c>
      <c r="L8" s="24"/>
    </row>
    <row r="9" spans="1:12" ht="21" customHeight="1" x14ac:dyDescent="0.3">
      <c r="A9" s="18" t="s">
        <v>15</v>
      </c>
      <c r="B9" s="19">
        <v>46355</v>
      </c>
      <c r="C9" s="14"/>
      <c r="D9" s="109">
        <v>3</v>
      </c>
      <c r="E9" s="111"/>
      <c r="F9" s="112"/>
      <c r="G9" s="106"/>
      <c r="H9" s="107"/>
      <c r="I9" s="106"/>
      <c r="J9" s="107"/>
      <c r="K9" s="106"/>
      <c r="L9" s="107"/>
    </row>
    <row r="10" spans="1:12" ht="21" customHeight="1" thickBot="1" x14ac:dyDescent="0.35">
      <c r="A10" s="20" t="s">
        <v>107</v>
      </c>
      <c r="B10" s="21">
        <v>46397</v>
      </c>
      <c r="C10" s="14"/>
      <c r="D10" s="110"/>
      <c r="E10" s="15" t="s">
        <v>21</v>
      </c>
      <c r="F10" s="24"/>
      <c r="G10" s="15" t="s">
        <v>21</v>
      </c>
      <c r="H10" s="24"/>
      <c r="I10" s="15" t="s">
        <v>21</v>
      </c>
      <c r="J10" s="24"/>
      <c r="K10" s="15" t="s">
        <v>21</v>
      </c>
      <c r="L10" s="24"/>
    </row>
    <row r="11" spans="1:12" ht="21" customHeight="1" thickBot="1" x14ac:dyDescent="0.35">
      <c r="A11" s="22" t="s">
        <v>106</v>
      </c>
      <c r="B11" s="23">
        <v>46404</v>
      </c>
      <c r="C11" s="14"/>
      <c r="D11" s="109">
        <v>4</v>
      </c>
      <c r="E11" s="111"/>
      <c r="F11" s="112"/>
      <c r="G11" s="106"/>
      <c r="H11" s="107"/>
      <c r="I11" s="106"/>
      <c r="J11" s="107"/>
      <c r="K11" s="106"/>
      <c r="L11" s="107"/>
    </row>
    <row r="12" spans="1:12" ht="21" customHeight="1" thickBot="1" x14ac:dyDescent="0.35">
      <c r="A12" s="14"/>
      <c r="B12" s="17"/>
      <c r="C12" s="14"/>
      <c r="D12" s="110"/>
      <c r="E12" s="15" t="s">
        <v>21</v>
      </c>
      <c r="F12" s="24"/>
      <c r="G12" s="15" t="s">
        <v>21</v>
      </c>
      <c r="H12" s="24"/>
      <c r="I12" s="15" t="s">
        <v>21</v>
      </c>
      <c r="J12" s="24"/>
      <c r="K12" s="15" t="s">
        <v>21</v>
      </c>
      <c r="L12" s="24"/>
    </row>
    <row r="13" spans="1:12" ht="21" customHeight="1" x14ac:dyDescent="0.3">
      <c r="A13" s="14"/>
      <c r="B13" s="14"/>
      <c r="C13" s="14"/>
      <c r="D13" s="109">
        <v>5</v>
      </c>
      <c r="E13" s="111"/>
      <c r="F13" s="112"/>
      <c r="G13" s="106"/>
      <c r="H13" s="107"/>
      <c r="I13" s="106"/>
      <c r="J13" s="107"/>
      <c r="K13" s="106"/>
      <c r="L13" s="107"/>
    </row>
    <row r="14" spans="1:12" ht="21" customHeight="1" thickBot="1" x14ac:dyDescent="0.35">
      <c r="A14" s="30"/>
      <c r="B14" s="14"/>
      <c r="C14" s="14"/>
      <c r="D14" s="110"/>
      <c r="E14" s="15" t="s">
        <v>21</v>
      </c>
      <c r="F14" s="24"/>
      <c r="G14" s="15" t="s">
        <v>21</v>
      </c>
      <c r="H14" s="24"/>
      <c r="I14" s="15" t="s">
        <v>21</v>
      </c>
      <c r="J14" s="24"/>
      <c r="K14" s="15" t="s">
        <v>21</v>
      </c>
      <c r="L14" s="24"/>
    </row>
    <row r="15" spans="1:12" ht="21" customHeight="1" x14ac:dyDescent="0.3">
      <c r="A15" s="30" t="s">
        <v>26</v>
      </c>
      <c r="B15" s="14"/>
      <c r="C15" s="14"/>
      <c r="D15" s="109">
        <v>6</v>
      </c>
      <c r="E15" s="111"/>
      <c r="F15" s="112"/>
      <c r="G15" s="106"/>
      <c r="H15" s="107"/>
      <c r="I15" s="106"/>
      <c r="J15" s="107"/>
      <c r="K15" s="106"/>
      <c r="L15" s="107"/>
    </row>
    <row r="16" spans="1:12" ht="21" customHeight="1" thickBot="1" x14ac:dyDescent="0.35">
      <c r="A16" s="10" t="s">
        <v>27</v>
      </c>
      <c r="B16" s="31"/>
      <c r="C16" s="14"/>
      <c r="D16" s="110"/>
      <c r="E16" s="15" t="s">
        <v>21</v>
      </c>
      <c r="F16" s="24"/>
      <c r="G16" s="15" t="s">
        <v>21</v>
      </c>
      <c r="H16" s="24"/>
      <c r="I16" s="15" t="s">
        <v>21</v>
      </c>
      <c r="J16" s="24"/>
      <c r="K16" s="15" t="s">
        <v>21</v>
      </c>
      <c r="L16" s="24"/>
    </row>
    <row r="17" spans="1:12" ht="21" customHeight="1" x14ac:dyDescent="0.3">
      <c r="A17" s="14"/>
      <c r="B17" s="29" t="s">
        <v>127</v>
      </c>
      <c r="C17" s="14"/>
      <c r="D17" s="109">
        <v>7</v>
      </c>
      <c r="E17" s="111"/>
      <c r="F17" s="112"/>
      <c r="G17" s="106"/>
      <c r="H17" s="107"/>
      <c r="I17" s="106"/>
      <c r="J17" s="107"/>
      <c r="K17" s="106"/>
      <c r="L17" s="107"/>
    </row>
    <row r="18" spans="1:12" ht="21" customHeight="1" thickBot="1" x14ac:dyDescent="0.35">
      <c r="A18" s="14" t="s">
        <v>28</v>
      </c>
      <c r="B18" s="65">
        <f>+B16*285</f>
        <v>0</v>
      </c>
      <c r="C18" s="14"/>
      <c r="D18" s="110"/>
      <c r="E18" s="15" t="s">
        <v>21</v>
      </c>
      <c r="F18" s="24"/>
      <c r="G18" s="15" t="s">
        <v>21</v>
      </c>
      <c r="H18" s="24"/>
      <c r="I18" s="15" t="s">
        <v>21</v>
      </c>
      <c r="J18" s="24"/>
      <c r="K18" s="15" t="s">
        <v>21</v>
      </c>
      <c r="L18" s="24"/>
    </row>
    <row r="19" spans="1:12" ht="21" customHeight="1" thickTop="1" x14ac:dyDescent="0.3">
      <c r="C19" s="14"/>
      <c r="D19" s="109">
        <v>8</v>
      </c>
      <c r="E19" s="111"/>
      <c r="F19" s="112"/>
      <c r="G19" s="106"/>
      <c r="H19" s="107"/>
      <c r="I19" s="106"/>
      <c r="J19" s="107"/>
      <c r="K19" s="106"/>
      <c r="L19" s="107"/>
    </row>
    <row r="20" spans="1:12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15" t="s">
        <v>21</v>
      </c>
      <c r="J20" s="24"/>
      <c r="K20" s="15" t="s">
        <v>21</v>
      </c>
      <c r="L20" s="24"/>
    </row>
    <row r="21" spans="1:12" ht="21" customHeight="1" x14ac:dyDescent="0.3">
      <c r="A21" s="32"/>
      <c r="B21" s="32"/>
      <c r="C21" s="14"/>
      <c r="D21" s="109">
        <v>9</v>
      </c>
      <c r="E21" s="111"/>
      <c r="F21" s="112"/>
      <c r="G21" s="106"/>
      <c r="H21" s="107"/>
      <c r="I21" s="106"/>
      <c r="J21" s="107"/>
      <c r="K21" s="106"/>
      <c r="L21" s="107"/>
    </row>
    <row r="22" spans="1:12" ht="21" customHeight="1" thickBot="1" x14ac:dyDescent="0.35">
      <c r="A22" s="32"/>
      <c r="B22" s="32"/>
      <c r="C22" s="14"/>
      <c r="D22" s="110"/>
      <c r="E22" s="15" t="s">
        <v>21</v>
      </c>
      <c r="F22" s="24"/>
      <c r="G22" s="15" t="s">
        <v>21</v>
      </c>
      <c r="H22" s="24"/>
      <c r="I22" s="15" t="s">
        <v>21</v>
      </c>
      <c r="J22" s="24"/>
      <c r="K22" s="15" t="s">
        <v>21</v>
      </c>
      <c r="L22" s="24"/>
    </row>
    <row r="23" spans="1:12" ht="21" customHeight="1" x14ac:dyDescent="0.3">
      <c r="A23" s="108"/>
      <c r="B23" s="108"/>
      <c r="C23" s="14"/>
      <c r="D23" s="109">
        <v>10</v>
      </c>
      <c r="E23" s="111"/>
      <c r="F23" s="112"/>
      <c r="G23" s="106"/>
      <c r="H23" s="107"/>
      <c r="I23" s="106"/>
      <c r="J23" s="107"/>
      <c r="K23" s="106"/>
      <c r="L23" s="107"/>
    </row>
    <row r="24" spans="1:12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15" t="s">
        <v>21</v>
      </c>
      <c r="J24" s="24"/>
      <c r="K24" s="15" t="s">
        <v>21</v>
      </c>
      <c r="L24" s="24"/>
    </row>
    <row r="25" spans="1:12" ht="4.5" customHeight="1" x14ac:dyDescent="0.3"/>
  </sheetData>
  <sheetProtection sheet="1" selectLockedCells="1"/>
  <mergeCells count="55">
    <mergeCell ref="E4:F4"/>
    <mergeCell ref="G4:H4"/>
    <mergeCell ref="I4:J4"/>
    <mergeCell ref="K4:L4"/>
    <mergeCell ref="D5:D6"/>
    <mergeCell ref="E5:F5"/>
    <mergeCell ref="G5:H5"/>
    <mergeCell ref="I5:J5"/>
    <mergeCell ref="K5:L5"/>
    <mergeCell ref="D7:D8"/>
    <mergeCell ref="E7:F7"/>
    <mergeCell ref="G7:H7"/>
    <mergeCell ref="I7:J7"/>
    <mergeCell ref="K7:L7"/>
    <mergeCell ref="D9:D10"/>
    <mergeCell ref="E9:F9"/>
    <mergeCell ref="G9:H9"/>
    <mergeCell ref="I9:J9"/>
    <mergeCell ref="K9:L9"/>
    <mergeCell ref="D11:D12"/>
    <mergeCell ref="E11:F11"/>
    <mergeCell ref="G11:H11"/>
    <mergeCell ref="I11:J11"/>
    <mergeCell ref="K11:L11"/>
    <mergeCell ref="D13:D14"/>
    <mergeCell ref="E13:F13"/>
    <mergeCell ref="G13:H13"/>
    <mergeCell ref="I13:J13"/>
    <mergeCell ref="K13:L13"/>
    <mergeCell ref="D15:D16"/>
    <mergeCell ref="E15:F15"/>
    <mergeCell ref="G15:H15"/>
    <mergeCell ref="I15:J15"/>
    <mergeCell ref="K15:L15"/>
    <mergeCell ref="D17:D18"/>
    <mergeCell ref="E17:F17"/>
    <mergeCell ref="G17:H17"/>
    <mergeCell ref="I17:J17"/>
    <mergeCell ref="K17:L17"/>
    <mergeCell ref="D19:D20"/>
    <mergeCell ref="E19:F19"/>
    <mergeCell ref="G19:H19"/>
    <mergeCell ref="I19:J19"/>
    <mergeCell ref="K19:L19"/>
    <mergeCell ref="D21:D22"/>
    <mergeCell ref="E21:F21"/>
    <mergeCell ref="G21:H21"/>
    <mergeCell ref="I21:J21"/>
    <mergeCell ref="K21:L21"/>
    <mergeCell ref="K23:L23"/>
    <mergeCell ref="A23:B24"/>
    <mergeCell ref="D23:D24"/>
    <mergeCell ref="E23:F23"/>
    <mergeCell ref="G23:H23"/>
    <mergeCell ref="I23:J23"/>
  </mergeCells>
  <pageMargins left="0.56999999999999995" right="0.25" top="0.75" bottom="0.75" header="0.3" footer="0.3"/>
  <pageSetup paperSize="9"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DAFB-BBE3-416C-94E6-72EFDBEB3E02}">
  <sheetPr codeName="Sheet8">
    <tabColor rgb="FF66CCFF"/>
    <pageSetUpPr fitToPage="1"/>
  </sheetPr>
  <dimension ref="A1:L25"/>
  <sheetViews>
    <sheetView showGridLines="0" workbookViewId="0">
      <selection activeCell="E5" sqref="E5:F5"/>
    </sheetView>
  </sheetViews>
  <sheetFormatPr defaultColWidth="15.6640625" defaultRowHeight="14.4" x14ac:dyDescent="0.3"/>
  <cols>
    <col min="1" max="1" width="14" style="10" customWidth="1"/>
    <col min="2" max="2" width="18.88671875" style="10" customWidth="1"/>
    <col min="3" max="3" width="3.109375" style="10" customWidth="1"/>
    <col min="4" max="4" width="3.33203125" style="10" customWidth="1"/>
    <col min="5" max="12" width="12.44140625" style="10" customWidth="1"/>
    <col min="13" max="13" width="1.33203125" style="10" customWidth="1"/>
    <col min="14" max="16384" width="15.6640625" style="10"/>
  </cols>
  <sheetData>
    <row r="1" spans="1:12" s="27" customFormat="1" ht="29.25" customHeight="1" x14ac:dyDescent="0.5">
      <c r="A1" s="28" t="s">
        <v>25</v>
      </c>
      <c r="B1" s="25"/>
      <c r="C1" s="25"/>
      <c r="D1" s="25"/>
      <c r="E1" s="25" t="s">
        <v>62</v>
      </c>
      <c r="F1" s="25"/>
      <c r="G1" s="25"/>
      <c r="H1" s="25"/>
      <c r="I1" s="25"/>
      <c r="J1" s="25"/>
      <c r="K1" s="25"/>
      <c r="L1" s="26" t="str">
        <f>'Closing Dates'!I3</f>
        <v>CLUB NAME</v>
      </c>
    </row>
    <row r="2" spans="1:12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 ht="23.25" customHeight="1" thickBot="1" x14ac:dyDescent="0.35">
      <c r="A3" s="9"/>
      <c r="B3" s="8"/>
      <c r="E3" s="33"/>
    </row>
    <row r="4" spans="1:12" ht="21" customHeight="1" thickBot="1" x14ac:dyDescent="0.35">
      <c r="A4" s="30" t="s">
        <v>22</v>
      </c>
      <c r="B4" s="13"/>
      <c r="C4" s="14"/>
      <c r="D4" s="14"/>
      <c r="E4" s="113" t="s">
        <v>17</v>
      </c>
      <c r="F4" s="113"/>
      <c r="G4" s="113" t="s">
        <v>18</v>
      </c>
      <c r="H4" s="113"/>
      <c r="I4" s="113" t="s">
        <v>19</v>
      </c>
      <c r="J4" s="113"/>
      <c r="K4" s="113" t="s">
        <v>20</v>
      </c>
      <c r="L4" s="113"/>
    </row>
    <row r="5" spans="1:12" ht="21" customHeight="1" x14ac:dyDescent="0.3">
      <c r="A5" s="49" t="s">
        <v>23</v>
      </c>
      <c r="B5" s="50">
        <f>+'Closing Dates'!B8</f>
        <v>46315</v>
      </c>
      <c r="C5" s="14"/>
      <c r="D5" s="109">
        <v>1</v>
      </c>
      <c r="E5" s="111"/>
      <c r="F5" s="112"/>
      <c r="G5" s="106"/>
      <c r="H5" s="107"/>
      <c r="I5" s="106"/>
      <c r="J5" s="107"/>
      <c r="K5" s="106"/>
      <c r="L5" s="107"/>
    </row>
    <row r="6" spans="1:12" ht="21" customHeight="1" thickBot="1" x14ac:dyDescent="0.35">
      <c r="A6" s="22" t="s">
        <v>24</v>
      </c>
      <c r="B6" s="23">
        <f>+B5+7</f>
        <v>46322</v>
      </c>
      <c r="C6" s="14"/>
      <c r="D6" s="110"/>
      <c r="E6" s="15" t="s">
        <v>21</v>
      </c>
      <c r="F6" s="24"/>
      <c r="G6" s="15" t="s">
        <v>21</v>
      </c>
      <c r="H6" s="24"/>
      <c r="I6" s="15" t="s">
        <v>21</v>
      </c>
      <c r="J6" s="24"/>
      <c r="K6" s="15" t="s">
        <v>21</v>
      </c>
      <c r="L6" s="24"/>
    </row>
    <row r="7" spans="1:12" ht="21" customHeight="1" x14ac:dyDescent="0.3">
      <c r="A7" s="14"/>
      <c r="B7" s="14"/>
      <c r="C7" s="14"/>
      <c r="D7" s="109">
        <v>2</v>
      </c>
      <c r="E7" s="111"/>
      <c r="F7" s="112"/>
      <c r="G7" s="106"/>
      <c r="H7" s="107"/>
      <c r="I7" s="106"/>
      <c r="J7" s="107"/>
      <c r="K7" s="106"/>
      <c r="L7" s="107"/>
    </row>
    <row r="8" spans="1:12" ht="21" customHeight="1" thickBot="1" x14ac:dyDescent="0.35">
      <c r="A8" s="30" t="s">
        <v>14</v>
      </c>
      <c r="B8" s="12"/>
      <c r="C8" s="14"/>
      <c r="D8" s="110"/>
      <c r="E8" s="15" t="s">
        <v>21</v>
      </c>
      <c r="F8" s="24"/>
      <c r="G8" s="15" t="s">
        <v>21</v>
      </c>
      <c r="H8" s="24"/>
      <c r="I8" s="15" t="s">
        <v>21</v>
      </c>
      <c r="J8" s="24"/>
      <c r="K8" s="15" t="s">
        <v>21</v>
      </c>
      <c r="L8" s="24"/>
    </row>
    <row r="9" spans="1:12" ht="21" customHeight="1" x14ac:dyDescent="0.3">
      <c r="A9" s="18" t="s">
        <v>15</v>
      </c>
      <c r="B9" s="19">
        <v>46355</v>
      </c>
      <c r="C9" s="14"/>
      <c r="D9" s="109">
        <v>3</v>
      </c>
      <c r="E9" s="111"/>
      <c r="F9" s="112"/>
      <c r="G9" s="106"/>
      <c r="H9" s="107"/>
      <c r="I9" s="106"/>
      <c r="J9" s="107"/>
      <c r="K9" s="106"/>
      <c r="L9" s="107"/>
    </row>
    <row r="10" spans="1:12" ht="21" customHeight="1" thickBot="1" x14ac:dyDescent="0.35">
      <c r="A10" s="20" t="s">
        <v>107</v>
      </c>
      <c r="B10" s="21">
        <v>46397</v>
      </c>
      <c r="C10" s="14"/>
      <c r="D10" s="110"/>
      <c r="E10" s="15" t="s">
        <v>21</v>
      </c>
      <c r="F10" s="24"/>
      <c r="G10" s="15" t="s">
        <v>21</v>
      </c>
      <c r="H10" s="24"/>
      <c r="I10" s="15" t="s">
        <v>21</v>
      </c>
      <c r="J10" s="24"/>
      <c r="K10" s="15" t="s">
        <v>21</v>
      </c>
      <c r="L10" s="24"/>
    </row>
    <row r="11" spans="1:12" ht="21" customHeight="1" thickBot="1" x14ac:dyDescent="0.35">
      <c r="A11" s="22" t="s">
        <v>106</v>
      </c>
      <c r="B11" s="23">
        <v>46404</v>
      </c>
      <c r="C11" s="14"/>
      <c r="D11" s="109">
        <v>4</v>
      </c>
      <c r="E11" s="111"/>
      <c r="F11" s="112"/>
      <c r="G11" s="106"/>
      <c r="H11" s="107"/>
      <c r="I11" s="106"/>
      <c r="J11" s="107"/>
      <c r="K11" s="106"/>
      <c r="L11" s="107"/>
    </row>
    <row r="12" spans="1:12" ht="21" customHeight="1" thickBot="1" x14ac:dyDescent="0.35">
      <c r="A12" s="14"/>
      <c r="B12" s="17"/>
      <c r="C12" s="14"/>
      <c r="D12" s="110"/>
      <c r="E12" s="15" t="s">
        <v>21</v>
      </c>
      <c r="F12" s="24"/>
      <c r="G12" s="15" t="s">
        <v>21</v>
      </c>
      <c r="H12" s="24"/>
      <c r="I12" s="15" t="s">
        <v>21</v>
      </c>
      <c r="J12" s="24"/>
      <c r="K12" s="15" t="s">
        <v>21</v>
      </c>
      <c r="L12" s="24"/>
    </row>
    <row r="13" spans="1:12" ht="21" customHeight="1" x14ac:dyDescent="0.3">
      <c r="A13" s="14"/>
      <c r="B13" s="14"/>
      <c r="C13" s="14"/>
      <c r="D13" s="109">
        <v>5</v>
      </c>
      <c r="E13" s="111"/>
      <c r="F13" s="112"/>
      <c r="G13" s="106"/>
      <c r="H13" s="107"/>
      <c r="I13" s="106"/>
      <c r="J13" s="107"/>
      <c r="K13" s="106"/>
      <c r="L13" s="107"/>
    </row>
    <row r="14" spans="1:12" ht="21" customHeight="1" thickBot="1" x14ac:dyDescent="0.35">
      <c r="A14" s="30" t="s">
        <v>26</v>
      </c>
      <c r="B14" s="14"/>
      <c r="C14" s="14"/>
      <c r="D14" s="110"/>
      <c r="E14" s="15" t="s">
        <v>21</v>
      </c>
      <c r="F14" s="24"/>
      <c r="G14" s="15" t="s">
        <v>21</v>
      </c>
      <c r="H14" s="24"/>
      <c r="I14" s="15" t="s">
        <v>21</v>
      </c>
      <c r="J14" s="24"/>
      <c r="K14" s="15" t="s">
        <v>21</v>
      </c>
      <c r="L14" s="24"/>
    </row>
    <row r="15" spans="1:12" ht="21" customHeight="1" x14ac:dyDescent="0.3">
      <c r="A15" s="10" t="s">
        <v>27</v>
      </c>
      <c r="B15" s="31"/>
      <c r="C15" s="14"/>
      <c r="D15" s="109">
        <v>6</v>
      </c>
      <c r="E15" s="111"/>
      <c r="F15" s="112"/>
      <c r="G15" s="106"/>
      <c r="H15" s="107"/>
      <c r="I15" s="106"/>
      <c r="J15" s="107"/>
      <c r="K15" s="106"/>
      <c r="L15" s="107"/>
    </row>
    <row r="16" spans="1:12" ht="21" customHeight="1" thickBot="1" x14ac:dyDescent="0.35">
      <c r="A16" s="14"/>
      <c r="B16" s="29" t="s">
        <v>127</v>
      </c>
      <c r="C16" s="14"/>
      <c r="D16" s="110"/>
      <c r="E16" s="15" t="s">
        <v>21</v>
      </c>
      <c r="F16" s="24"/>
      <c r="G16" s="15" t="s">
        <v>21</v>
      </c>
      <c r="H16" s="24"/>
      <c r="I16" s="15" t="s">
        <v>21</v>
      </c>
      <c r="J16" s="24"/>
      <c r="K16" s="15" t="s">
        <v>21</v>
      </c>
      <c r="L16" s="24"/>
    </row>
    <row r="17" spans="1:12" ht="21" customHeight="1" thickBot="1" x14ac:dyDescent="0.35">
      <c r="A17" s="14" t="s">
        <v>28</v>
      </c>
      <c r="B17" s="65">
        <f>+B15*285</f>
        <v>0</v>
      </c>
      <c r="C17" s="14"/>
      <c r="D17" s="109">
        <v>7</v>
      </c>
      <c r="E17" s="111"/>
      <c r="F17" s="112"/>
      <c r="G17" s="106"/>
      <c r="H17" s="107"/>
      <c r="I17" s="106"/>
      <c r="J17" s="107"/>
      <c r="K17" s="106"/>
      <c r="L17" s="107"/>
    </row>
    <row r="18" spans="1:12" ht="21" customHeight="1" thickTop="1" thickBot="1" x14ac:dyDescent="0.35">
      <c r="A18" s="14"/>
      <c r="B18" s="14"/>
      <c r="C18" s="14"/>
      <c r="D18" s="110"/>
      <c r="E18" s="15" t="s">
        <v>21</v>
      </c>
      <c r="F18" s="24"/>
      <c r="G18" s="15" t="s">
        <v>21</v>
      </c>
      <c r="H18" s="24"/>
      <c r="I18" s="15" t="s">
        <v>21</v>
      </c>
      <c r="J18" s="24"/>
      <c r="K18" s="15" t="s">
        <v>21</v>
      </c>
      <c r="L18" s="24"/>
    </row>
    <row r="19" spans="1:12" ht="21" customHeight="1" x14ac:dyDescent="0.3">
      <c r="C19" s="14"/>
      <c r="D19" s="109">
        <v>8</v>
      </c>
      <c r="E19" s="111"/>
      <c r="F19" s="112"/>
      <c r="G19" s="106"/>
      <c r="H19" s="107"/>
      <c r="I19" s="106"/>
      <c r="J19" s="107"/>
      <c r="K19" s="106"/>
      <c r="L19" s="107"/>
    </row>
    <row r="20" spans="1:12" ht="21" customHeight="1" thickBot="1" x14ac:dyDescent="0.35">
      <c r="C20" s="14"/>
      <c r="D20" s="110"/>
      <c r="E20" s="15" t="s">
        <v>21</v>
      </c>
      <c r="F20" s="24"/>
      <c r="G20" s="15" t="s">
        <v>21</v>
      </c>
      <c r="H20" s="24"/>
      <c r="I20" s="15" t="s">
        <v>21</v>
      </c>
      <c r="J20" s="24"/>
      <c r="K20" s="15" t="s">
        <v>21</v>
      </c>
      <c r="L20" s="24"/>
    </row>
    <row r="21" spans="1:12" ht="21" customHeight="1" x14ac:dyDescent="0.3">
      <c r="A21" s="32"/>
      <c r="B21" s="32"/>
      <c r="C21" s="14"/>
      <c r="D21" s="109">
        <v>9</v>
      </c>
      <c r="E21" s="111"/>
      <c r="F21" s="112"/>
      <c r="G21" s="106"/>
      <c r="H21" s="107"/>
      <c r="I21" s="106"/>
      <c r="J21" s="107"/>
      <c r="K21" s="106"/>
      <c r="L21" s="107"/>
    </row>
    <row r="22" spans="1:12" ht="21" customHeight="1" thickBot="1" x14ac:dyDescent="0.35">
      <c r="A22" s="32"/>
      <c r="B22" s="32"/>
      <c r="C22" s="14"/>
      <c r="D22" s="110"/>
      <c r="E22" s="15" t="s">
        <v>21</v>
      </c>
      <c r="F22" s="24"/>
      <c r="G22" s="15" t="s">
        <v>21</v>
      </c>
      <c r="H22" s="24"/>
      <c r="I22" s="15" t="s">
        <v>21</v>
      </c>
      <c r="J22" s="24"/>
      <c r="K22" s="15" t="s">
        <v>21</v>
      </c>
      <c r="L22" s="24"/>
    </row>
    <row r="23" spans="1:12" ht="21" customHeight="1" x14ac:dyDescent="0.3">
      <c r="A23" s="108"/>
      <c r="B23" s="108"/>
      <c r="C23" s="14"/>
      <c r="D23" s="109">
        <v>10</v>
      </c>
      <c r="E23" s="111"/>
      <c r="F23" s="112"/>
      <c r="G23" s="106"/>
      <c r="H23" s="107"/>
      <c r="I23" s="106"/>
      <c r="J23" s="107"/>
      <c r="K23" s="106"/>
      <c r="L23" s="107"/>
    </row>
    <row r="24" spans="1:12" ht="21" customHeight="1" thickBot="1" x14ac:dyDescent="0.35">
      <c r="A24" s="108"/>
      <c r="B24" s="108"/>
      <c r="C24" s="14"/>
      <c r="D24" s="110"/>
      <c r="E24" s="15" t="s">
        <v>21</v>
      </c>
      <c r="F24" s="24"/>
      <c r="G24" s="15" t="s">
        <v>21</v>
      </c>
      <c r="H24" s="24"/>
      <c r="I24" s="15" t="s">
        <v>21</v>
      </c>
      <c r="J24" s="24"/>
      <c r="K24" s="15" t="s">
        <v>21</v>
      </c>
      <c r="L24" s="24"/>
    </row>
    <row r="25" spans="1:12" ht="4.5" customHeight="1" x14ac:dyDescent="0.3"/>
  </sheetData>
  <sheetProtection sheet="1" selectLockedCells="1"/>
  <mergeCells count="55">
    <mergeCell ref="E4:F4"/>
    <mergeCell ref="G4:H4"/>
    <mergeCell ref="I4:J4"/>
    <mergeCell ref="K4:L4"/>
    <mergeCell ref="D5:D6"/>
    <mergeCell ref="E5:F5"/>
    <mergeCell ref="G5:H5"/>
    <mergeCell ref="I5:J5"/>
    <mergeCell ref="K5:L5"/>
    <mergeCell ref="D9:D10"/>
    <mergeCell ref="E9:F9"/>
    <mergeCell ref="G9:H9"/>
    <mergeCell ref="I9:J9"/>
    <mergeCell ref="K9:L9"/>
    <mergeCell ref="D7:D8"/>
    <mergeCell ref="E7:F7"/>
    <mergeCell ref="G7:H7"/>
    <mergeCell ref="I7:J7"/>
    <mergeCell ref="K7:L7"/>
    <mergeCell ref="D13:D14"/>
    <mergeCell ref="E13:F13"/>
    <mergeCell ref="G13:H13"/>
    <mergeCell ref="I13:J13"/>
    <mergeCell ref="K13:L13"/>
    <mergeCell ref="D11:D12"/>
    <mergeCell ref="E11:F11"/>
    <mergeCell ref="G11:H11"/>
    <mergeCell ref="I11:J11"/>
    <mergeCell ref="K11:L11"/>
    <mergeCell ref="D17:D18"/>
    <mergeCell ref="E17:F17"/>
    <mergeCell ref="G17:H17"/>
    <mergeCell ref="I17:J17"/>
    <mergeCell ref="K17:L17"/>
    <mergeCell ref="D15:D16"/>
    <mergeCell ref="E15:F15"/>
    <mergeCell ref="G15:H15"/>
    <mergeCell ref="I15:J15"/>
    <mergeCell ref="K15:L15"/>
    <mergeCell ref="K23:L23"/>
    <mergeCell ref="D19:D20"/>
    <mergeCell ref="E19:F19"/>
    <mergeCell ref="G19:H19"/>
    <mergeCell ref="I19:J19"/>
    <mergeCell ref="K19:L19"/>
    <mergeCell ref="D21:D22"/>
    <mergeCell ref="E21:F21"/>
    <mergeCell ref="G21:H21"/>
    <mergeCell ref="I21:J21"/>
    <mergeCell ref="K21:L21"/>
    <mergeCell ref="A23:B24"/>
    <mergeCell ref="D23:D24"/>
    <mergeCell ref="E23:F23"/>
    <mergeCell ref="G23:H23"/>
    <mergeCell ref="I23:J23"/>
  </mergeCells>
  <pageMargins left="0.56999999999999995" right="0.25" top="0.75" bottom="0.75" header="0.3" footer="0.3"/>
  <pageSetup paperSize="9" scale="9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5601-B95A-4826-8D47-3CF93158E5EA}">
  <sheetPr>
    <tabColor rgb="FF002060"/>
    <pageSetUpPr fitToPage="1"/>
  </sheetPr>
  <dimension ref="A1:J22"/>
  <sheetViews>
    <sheetView showGridLines="0" workbookViewId="0">
      <selection activeCell="G5" sqref="G5"/>
    </sheetView>
  </sheetViews>
  <sheetFormatPr defaultColWidth="15.6640625" defaultRowHeight="14.4" x14ac:dyDescent="0.3"/>
  <cols>
    <col min="1" max="1" width="17" style="10" customWidth="1"/>
    <col min="2" max="2" width="18.88671875" style="10" customWidth="1"/>
    <col min="3" max="3" width="3.109375" style="10" customWidth="1"/>
    <col min="4" max="4" width="3.33203125" style="10" customWidth="1"/>
    <col min="5" max="5" width="11.88671875" style="10" customWidth="1"/>
    <col min="6" max="6" width="16.21875" style="10" bestFit="1" customWidth="1"/>
    <col min="7" max="7" width="17" style="10" customWidth="1"/>
    <col min="8" max="8" width="4.109375" style="10" customWidth="1"/>
    <col min="9" max="9" width="17.6640625" style="10" customWidth="1"/>
    <col min="10" max="10" width="11.88671875" style="10" customWidth="1"/>
    <col min="11" max="11" width="1.33203125" style="10" customWidth="1"/>
    <col min="12" max="16384" width="15.6640625" style="10"/>
  </cols>
  <sheetData>
    <row r="1" spans="1:10" s="27" customFormat="1" ht="29.25" customHeight="1" x14ac:dyDescent="0.5">
      <c r="A1" s="28" t="s">
        <v>25</v>
      </c>
      <c r="B1" s="25"/>
      <c r="C1" s="25"/>
      <c r="D1" s="25"/>
      <c r="E1" s="25" t="s">
        <v>132</v>
      </c>
      <c r="F1" s="25"/>
      <c r="G1" s="25"/>
      <c r="H1" s="25"/>
      <c r="I1" s="25"/>
      <c r="J1" s="26" t="str">
        <f>'Closing Dates'!I3</f>
        <v>CLUB NAME</v>
      </c>
    </row>
    <row r="2" spans="1:10" s="27" customFormat="1" ht="4.5" customHeight="1" x14ac:dyDescent="0.5">
      <c r="A2" s="28"/>
      <c r="B2" s="25"/>
      <c r="C2" s="25"/>
      <c r="D2" s="25"/>
      <c r="E2" s="25"/>
      <c r="F2" s="25"/>
      <c r="G2" s="25"/>
      <c r="H2" s="25"/>
      <c r="I2" s="25"/>
      <c r="J2" s="26"/>
    </row>
    <row r="3" spans="1:10" ht="23.25" customHeight="1" x14ac:dyDescent="0.3">
      <c r="A3" s="9"/>
      <c r="B3" s="8"/>
      <c r="E3" s="33"/>
    </row>
    <row r="4" spans="1:10" ht="21" customHeight="1" thickBot="1" x14ac:dyDescent="0.35">
      <c r="A4" s="30" t="s">
        <v>22</v>
      </c>
      <c r="B4" s="13"/>
      <c r="C4" s="14"/>
      <c r="D4" s="14"/>
      <c r="E4" s="104"/>
      <c r="F4" s="104"/>
      <c r="G4" s="58" t="s">
        <v>9</v>
      </c>
      <c r="H4" s="39"/>
      <c r="I4" s="58" t="s">
        <v>10</v>
      </c>
      <c r="J4" s="12"/>
    </row>
    <row r="5" spans="1:10" ht="21" customHeight="1" x14ac:dyDescent="0.3">
      <c r="A5" s="49" t="s">
        <v>23</v>
      </c>
      <c r="B5" s="50">
        <f>+'Closing Dates'!B9</f>
        <v>46370</v>
      </c>
      <c r="C5" s="14"/>
      <c r="D5" s="99"/>
      <c r="E5" s="105" t="s">
        <v>41</v>
      </c>
      <c r="F5" s="105"/>
      <c r="G5" s="43"/>
      <c r="H5" s="36"/>
      <c r="I5" s="43"/>
      <c r="J5" s="14"/>
    </row>
    <row r="6" spans="1:10" ht="21" customHeight="1" thickBot="1" x14ac:dyDescent="0.35">
      <c r="A6" s="22" t="s">
        <v>24</v>
      </c>
      <c r="B6" s="23">
        <f>+B5+7</f>
        <v>46377</v>
      </c>
      <c r="C6" s="14"/>
      <c r="D6" s="99"/>
      <c r="E6" s="36"/>
      <c r="F6" s="36"/>
      <c r="G6" s="41" t="s">
        <v>121</v>
      </c>
      <c r="H6" s="36"/>
      <c r="I6" s="41" t="s">
        <v>121</v>
      </c>
      <c r="J6" s="36"/>
    </row>
    <row r="7" spans="1:10" ht="21" customHeight="1" x14ac:dyDescent="0.3">
      <c r="A7" s="14"/>
      <c r="B7" s="14"/>
      <c r="C7" s="14"/>
      <c r="D7" s="99"/>
      <c r="E7" s="105"/>
      <c r="F7" s="105"/>
      <c r="G7" s="51"/>
      <c r="H7" s="36"/>
      <c r="I7" s="101"/>
      <c r="J7" s="101"/>
    </row>
    <row r="8" spans="1:10" ht="21" customHeight="1" thickBot="1" x14ac:dyDescent="0.35">
      <c r="C8" s="14"/>
      <c r="D8" s="99"/>
      <c r="E8" s="36"/>
      <c r="F8" s="36"/>
      <c r="G8" s="42" t="s">
        <v>43</v>
      </c>
      <c r="H8" s="36"/>
      <c r="I8" s="80">
        <f>+(I5+G5)*760</f>
        <v>0</v>
      </c>
      <c r="J8" s="36"/>
    </row>
    <row r="9" spans="1:10" ht="21" customHeight="1" thickTop="1" x14ac:dyDescent="0.3">
      <c r="C9" s="14"/>
      <c r="D9" s="99"/>
      <c r="E9" s="100"/>
      <c r="F9" s="100"/>
      <c r="G9" s="36"/>
      <c r="H9" s="36"/>
      <c r="I9" s="101"/>
      <c r="J9" s="101"/>
    </row>
    <row r="10" spans="1:10" ht="21" customHeight="1" thickBot="1" x14ac:dyDescent="0.35">
      <c r="A10" s="30" t="s">
        <v>14</v>
      </c>
      <c r="B10" s="9" t="s">
        <v>122</v>
      </c>
      <c r="C10" s="14"/>
      <c r="D10" s="99"/>
      <c r="E10" s="36"/>
      <c r="F10" s="30"/>
      <c r="G10" s="9"/>
      <c r="H10" s="36"/>
      <c r="I10" s="36"/>
      <c r="J10" s="36"/>
    </row>
    <row r="11" spans="1:10" ht="21" customHeight="1" x14ac:dyDescent="0.3">
      <c r="A11" s="18" t="s">
        <v>97</v>
      </c>
      <c r="B11" s="19">
        <v>46396</v>
      </c>
      <c r="C11" s="14"/>
      <c r="D11" s="99"/>
      <c r="E11" s="54"/>
      <c r="F11" s="14"/>
      <c r="G11" s="17"/>
      <c r="H11" s="36"/>
      <c r="I11" s="101"/>
      <c r="J11" s="101"/>
    </row>
    <row r="12" spans="1:10" ht="21" customHeight="1" x14ac:dyDescent="0.3">
      <c r="A12" s="20" t="s">
        <v>98</v>
      </c>
      <c r="B12" s="21">
        <v>46403</v>
      </c>
      <c r="C12" s="14"/>
      <c r="D12" s="99"/>
      <c r="E12" s="36"/>
      <c r="F12" s="14"/>
      <c r="G12" s="17"/>
      <c r="H12" s="36"/>
      <c r="I12" s="36"/>
      <c r="J12" s="36"/>
    </row>
    <row r="13" spans="1:10" ht="21" customHeight="1" x14ac:dyDescent="0.3">
      <c r="A13" s="20" t="s">
        <v>99</v>
      </c>
      <c r="B13" s="21">
        <v>46410</v>
      </c>
      <c r="C13" s="14"/>
      <c r="D13" s="99"/>
      <c r="E13" s="54"/>
      <c r="F13" s="14"/>
      <c r="G13" s="17"/>
      <c r="H13" s="36"/>
      <c r="I13" s="101"/>
      <c r="J13" s="101"/>
    </row>
    <row r="14" spans="1:10" ht="21" customHeight="1" thickBot="1" x14ac:dyDescent="0.35">
      <c r="A14" s="22" t="s">
        <v>100</v>
      </c>
      <c r="B14" s="23">
        <v>46417</v>
      </c>
      <c r="C14" s="14"/>
      <c r="D14" s="99"/>
      <c r="E14" s="36"/>
      <c r="F14" s="14"/>
      <c r="G14" s="17"/>
      <c r="H14" s="36"/>
      <c r="I14" s="36"/>
      <c r="J14" s="36"/>
    </row>
    <row r="15" spans="1:10" ht="21" customHeight="1" x14ac:dyDescent="0.3">
      <c r="C15" s="14"/>
      <c r="D15" s="59"/>
      <c r="E15" s="36"/>
      <c r="F15" s="14"/>
      <c r="G15" s="17"/>
      <c r="H15" s="36"/>
      <c r="I15" s="36"/>
      <c r="J15" s="36"/>
    </row>
    <row r="16" spans="1:10" ht="21" customHeight="1" x14ac:dyDescent="0.3">
      <c r="C16" s="14"/>
      <c r="D16" s="59"/>
      <c r="E16" s="54"/>
      <c r="F16" s="14"/>
      <c r="G16" s="17"/>
      <c r="H16" s="36"/>
      <c r="I16" s="101"/>
      <c r="J16" s="101"/>
    </row>
    <row r="17" spans="3:10" ht="21" customHeight="1" x14ac:dyDescent="0.3">
      <c r="C17" s="14"/>
      <c r="D17" s="59"/>
      <c r="E17" s="36"/>
      <c r="F17" s="14"/>
      <c r="G17" s="17"/>
      <c r="H17" s="36"/>
      <c r="I17" s="36"/>
      <c r="J17" s="36"/>
    </row>
    <row r="18" spans="3:10" ht="21" customHeight="1" x14ac:dyDescent="0.3">
      <c r="C18" s="14"/>
      <c r="D18" s="99"/>
      <c r="E18" s="54"/>
      <c r="F18" s="14"/>
      <c r="G18" s="17"/>
      <c r="H18" s="36"/>
      <c r="I18" s="101"/>
      <c r="J18" s="101"/>
    </row>
    <row r="19" spans="3:10" ht="21" customHeight="1" x14ac:dyDescent="0.3">
      <c r="C19" s="14"/>
      <c r="D19" s="99"/>
      <c r="E19" s="36"/>
      <c r="F19" s="14"/>
      <c r="G19" s="17"/>
      <c r="H19" s="36"/>
      <c r="I19" s="36"/>
      <c r="J19" s="36"/>
    </row>
    <row r="20" spans="3:10" ht="21" customHeight="1" x14ac:dyDescent="0.3">
      <c r="C20" s="14"/>
      <c r="D20" s="99"/>
      <c r="E20" s="100"/>
      <c r="F20" s="100"/>
      <c r="G20" s="36"/>
      <c r="H20" s="36"/>
      <c r="I20" s="101"/>
      <c r="J20" s="101"/>
    </row>
    <row r="21" spans="3:10" ht="21" customHeight="1" x14ac:dyDescent="0.3">
      <c r="C21" s="14"/>
      <c r="D21" s="99"/>
      <c r="E21" s="36"/>
      <c r="F21" s="36"/>
      <c r="G21" s="36"/>
      <c r="H21" s="36"/>
      <c r="I21" s="36"/>
      <c r="J21" s="36"/>
    </row>
    <row r="22" spans="3:10" ht="4.5" customHeight="1" x14ac:dyDescent="0.3"/>
  </sheetData>
  <sheetProtection sheet="1" selectLockedCells="1"/>
  <mergeCells count="19">
    <mergeCell ref="I16:J16"/>
    <mergeCell ref="D18:D19"/>
    <mergeCell ref="I18:J18"/>
    <mergeCell ref="D20:D21"/>
    <mergeCell ref="E20:F20"/>
    <mergeCell ref="I20:J20"/>
    <mergeCell ref="D13:D14"/>
    <mergeCell ref="I13:J13"/>
    <mergeCell ref="E4:F4"/>
    <mergeCell ref="D5:D6"/>
    <mergeCell ref="E5:F5"/>
    <mergeCell ref="D7:D8"/>
    <mergeCell ref="E7:F7"/>
    <mergeCell ref="I7:J7"/>
    <mergeCell ref="D9:D10"/>
    <mergeCell ref="E9:F9"/>
    <mergeCell ref="I9:J9"/>
    <mergeCell ref="D11:D12"/>
    <mergeCell ref="I11:J11"/>
  </mergeCells>
  <pageMargins left="0.5699999999999999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14" ma:contentTypeDescription="Create a new document." ma:contentTypeScope="" ma:versionID="7afedbdf414c90e4ebbe2fd48b8f1a21">
  <xsd:schema xmlns:xsd="http://www.w3.org/2001/XMLSchema" xmlns:xs="http://www.w3.org/2001/XMLSchema" xmlns:p="http://schemas.microsoft.com/office/2006/metadata/properties" xmlns:ns2="9d1f19ab-bce3-4853-9b83-f528c0cd6293" xmlns:ns3="7d23ece5-3aff-460f-9236-f33911d45c30" targetNamespace="http://schemas.microsoft.com/office/2006/metadata/properties" ma:root="true" ma:fieldsID="a99480258524c3f03cfab63e11b97604" ns2:_="" ns3:_="">
    <xsd:import namespace="9d1f19ab-bce3-4853-9b83-f528c0cd6293"/>
    <xsd:import namespace="7d23ece5-3aff-460f-9236-f33911d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941C8E-3BCF-4A15-BD1C-4F6B3B60A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f19ab-bce3-4853-9b83-f528c0cd6293"/>
    <ds:schemaRef ds:uri="7d23ece5-3aff-460f-9236-f33911d45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873777-A70D-4214-B4E4-63A9F84B2B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F9028B-47B8-41BC-8C5A-2542320862AB}">
  <ds:schemaRefs>
    <ds:schemaRef ds:uri="http://schemas.microsoft.com/office/2006/metadata/properties"/>
    <ds:schemaRef ds:uri="http://schemas.microsoft.com/office/infopath/2007/PartnerControls"/>
    <ds:schemaRef ds:uri="7d23ece5-3aff-460f-9236-f33911d45c30"/>
    <ds:schemaRef ds:uri="9d1f19ab-bce3-4853-9b83-f528c0cd6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23</vt:i4>
      </vt:variant>
    </vt:vector>
  </HeadingPairs>
  <TitlesOfParts>
    <vt:vector size="46" baseType="lpstr">
      <vt:lpstr>Closing Dates</vt:lpstr>
      <vt:lpstr>Muter &amp; Flag</vt:lpstr>
      <vt:lpstr>Trips League</vt:lpstr>
      <vt:lpstr>Fours - M</vt:lpstr>
      <vt:lpstr>Fours - W</vt:lpstr>
      <vt:lpstr>Pro-10 Pairs</vt:lpstr>
      <vt:lpstr>Trips M</vt:lpstr>
      <vt:lpstr>Trips W</vt:lpstr>
      <vt:lpstr>WP Premier Challenge</vt:lpstr>
      <vt:lpstr>Midweek</vt:lpstr>
      <vt:lpstr>S Nov M</vt:lpstr>
      <vt:lpstr>S Nov W</vt:lpstr>
      <vt:lpstr>S Open M</vt:lpstr>
      <vt:lpstr>S Open W</vt:lpstr>
      <vt:lpstr>S Vet M</vt:lpstr>
      <vt:lpstr>S Vet W</vt:lpstr>
      <vt:lpstr>Mixed Pairs</vt:lpstr>
      <vt:lpstr>Pairs - W</vt:lpstr>
      <vt:lpstr>Pairs - M</vt:lpstr>
      <vt:lpstr>CoC Singles M</vt:lpstr>
      <vt:lpstr>CoC Singles W</vt:lpstr>
      <vt:lpstr>Fives M</vt:lpstr>
      <vt:lpstr>Fives W</vt:lpstr>
      <vt:lpstr>'Closing Dates'!Print_Area</vt:lpstr>
      <vt:lpstr>'CoC Singles M'!Print_Area</vt:lpstr>
      <vt:lpstr>'CoC Singles W'!Print_Area</vt:lpstr>
      <vt:lpstr>'Fives M'!Print_Area</vt:lpstr>
      <vt:lpstr>'Fives W'!Print_Area</vt:lpstr>
      <vt:lpstr>'Fours - M'!Print_Area</vt:lpstr>
      <vt:lpstr>'Fours - W'!Print_Area</vt:lpstr>
      <vt:lpstr>Midweek!Print_Area</vt:lpstr>
      <vt:lpstr>'Mixed Pairs'!Print_Area</vt:lpstr>
      <vt:lpstr>'Muter &amp; Flag'!Print_Area</vt:lpstr>
      <vt:lpstr>'Pairs - M'!Print_Area</vt:lpstr>
      <vt:lpstr>'Pairs - W'!Print_Area</vt:lpstr>
      <vt:lpstr>'Pro-10 Pairs'!Print_Area</vt:lpstr>
      <vt:lpstr>'S Nov M'!Print_Area</vt:lpstr>
      <vt:lpstr>'S Nov W'!Print_Area</vt:lpstr>
      <vt:lpstr>'S Open M'!Print_Area</vt:lpstr>
      <vt:lpstr>'S Open W'!Print_Area</vt:lpstr>
      <vt:lpstr>'S Vet M'!Print_Area</vt:lpstr>
      <vt:lpstr>'S Vet W'!Print_Area</vt:lpstr>
      <vt:lpstr>'Trips League'!Print_Area</vt:lpstr>
      <vt:lpstr>'Trips M'!Print_Area</vt:lpstr>
      <vt:lpstr>'Trips W'!Print_Area</vt:lpstr>
      <vt:lpstr>'WP Premier Challenge'!Print_Area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douglas</dc:creator>
  <cp:lastModifiedBy>Paulina</cp:lastModifiedBy>
  <cp:lastPrinted>2026-07-29T14:09:38Z</cp:lastPrinted>
  <dcterms:created xsi:type="dcterms:W3CDTF">2021-09-09T14:05:18Z</dcterms:created>
  <dcterms:modified xsi:type="dcterms:W3CDTF">2026-08-28T10:48:55Z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MediaServiceImageTags">
    <vt:lpwstr/>
  </property>
  <property fmtid="{D5CDD505-2E9C-101B-9397-08002B2CF9AE}" pid="4" name="MSIP_Label_d210e4fd-1ff5-4324-97e9-6e0860215bae_Enabled">
    <vt:lpwstr>true</vt:lpwstr>
  </property>
  <property fmtid="{D5CDD505-2E9C-101B-9397-08002B2CF9AE}" pid="5" name="MSIP_Label_d210e4fd-1ff5-4324-97e9-6e0860215bae_SetDate">
    <vt:lpwstr>2024-09-23T08:09:21Z</vt:lpwstr>
  </property>
  <property fmtid="{D5CDD505-2E9C-101B-9397-08002B2CF9AE}" pid="6" name="MSIP_Label_d210e4fd-1ff5-4324-97e9-6e0860215bae_Method">
    <vt:lpwstr>Standard</vt:lpwstr>
  </property>
  <property fmtid="{D5CDD505-2E9C-101B-9397-08002B2CF9AE}" pid="7" name="MSIP_Label_d210e4fd-1ff5-4324-97e9-6e0860215bae_Name">
    <vt:lpwstr>d210e4fd-1ff5-4324-97e9-6e0860215bae</vt:lpwstr>
  </property>
  <property fmtid="{D5CDD505-2E9C-101B-9397-08002B2CF9AE}" pid="8" name="MSIP_Label_d210e4fd-1ff5-4324-97e9-6e0860215bae_SiteId">
    <vt:lpwstr>8e656664-5f36-4a5b-954c-c5405fd29206</vt:lpwstr>
  </property>
  <property fmtid="{D5CDD505-2E9C-101B-9397-08002B2CF9AE}" pid="9" name="MSIP_Label_d210e4fd-1ff5-4324-97e9-6e0860215bae_ActionId">
    <vt:lpwstr>0b139a57-6fdf-40ce-8ea7-5c288cd48ce7</vt:lpwstr>
  </property>
  <property fmtid="{D5CDD505-2E9C-101B-9397-08002B2CF9AE}" pid="10" name="MSIP_Label_d210e4fd-1ff5-4324-97e9-6e0860215bae_ContentBits">
    <vt:lpwstr>0</vt:lpwstr>
  </property>
</Properties>
</file>